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ZAKÁZKY\2024\UO_Zborovska\ROZPOCET\"/>
    </mc:Choice>
  </mc:AlternateContent>
  <bookViews>
    <workbookView xWindow="0" yWindow="0" windowWidth="0" windowHeight="0"/>
  </bookViews>
  <sheets>
    <sheet name="Rekapitulace stavby" sheetId="1" r:id="rId1"/>
    <sheet name="1.1 - Kanalizační přípojka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'1.1 - Kanalizační přípojka'!$C$124:$K$240</definedName>
    <definedName name="_xlnm.Print_Area" localSheetId="1">'1.1 - Kanalizační přípojka'!$C$4:$J$76,'1.1 - Kanalizační přípojka'!$C$82:$J$106,'1.1 - Kanalizační přípojka'!$C$112:$K$240</definedName>
    <definedName name="_xlnm.Print_Titles" localSheetId="1">'1.1 - Kanalizační přípojka'!$124:$124</definedName>
    <definedName name="_xlnm.Print_Area" localSheetId="2">'Seznam figur'!$C$4:$G$83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239"/>
  <c r="BH239"/>
  <c r="BG239"/>
  <c r="BF239"/>
  <c r="T239"/>
  <c r="T238"/>
  <c r="R239"/>
  <c r="R238"/>
  <c r="P239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T224"/>
  <c r="R225"/>
  <c r="R224"/>
  <c r="P225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T189"/>
  <c r="R190"/>
  <c r="R189"/>
  <c r="P190"/>
  <c r="P189"/>
  <c r="BI187"/>
  <c r="BH187"/>
  <c r="BG187"/>
  <c r="BF187"/>
  <c r="T187"/>
  <c r="R187"/>
  <c r="P187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91"/>
  <c r="J20"/>
  <c r="J18"/>
  <c r="E18"/>
  <c r="F92"/>
  <c r="J17"/>
  <c r="J15"/>
  <c r="E15"/>
  <c r="F121"/>
  <c r="J14"/>
  <c r="J12"/>
  <c r="J119"/>
  <c r="E7"/>
  <c r="E115"/>
  <c i="1" r="L90"/>
  <c r="AM90"/>
  <c r="AM89"/>
  <c r="L89"/>
  <c r="AM87"/>
  <c r="L87"/>
  <c r="L85"/>
  <c r="L84"/>
  <c i="2" r="BK216"/>
  <c r="J195"/>
  <c r="J171"/>
  <c r="J146"/>
  <c r="J239"/>
  <c r="J225"/>
  <c r="BK204"/>
  <c r="J183"/>
  <c r="J140"/>
  <c r="BK208"/>
  <c r="BK175"/>
  <c r="BK130"/>
  <c r="BK234"/>
  <c r="J220"/>
  <c r="BK210"/>
  <c r="BK200"/>
  <c r="J187"/>
  <c r="J169"/>
  <c r="BK140"/>
  <c r="J132"/>
  <c r="J218"/>
  <c r="J210"/>
  <c r="J190"/>
  <c r="J173"/>
  <c r="BK169"/>
  <c r="BK144"/>
  <c r="J136"/>
  <c r="J234"/>
  <c r="J222"/>
  <c r="BK195"/>
  <c r="BK173"/>
  <c r="BK154"/>
  <c r="BK228"/>
  <c r="J193"/>
  <c r="J152"/>
  <c r="BK136"/>
  <c r="BK239"/>
  <c r="BK230"/>
  <c r="BK222"/>
  <c r="J212"/>
  <c r="J208"/>
  <c r="BK202"/>
  <c r="BK190"/>
  <c r="J181"/>
  <c r="BK171"/>
  <c r="BK152"/>
  <c r="J142"/>
  <c r="BK134"/>
  <c i="1" r="AS94"/>
  <c i="2" r="J236"/>
  <c r="J202"/>
  <c r="BK181"/>
  <c r="BK167"/>
  <c r="BK138"/>
  <c r="BK232"/>
  <c r="BK212"/>
  <c r="BK156"/>
  <c r="BK132"/>
  <c r="J200"/>
  <c r="J156"/>
  <c r="BK128"/>
  <c r="J228"/>
  <c r="BK218"/>
  <c r="BK206"/>
  <c r="J198"/>
  <c r="J175"/>
  <c r="J144"/>
  <c r="J130"/>
  <c r="J232"/>
  <c r="BK198"/>
  <c r="BK183"/>
  <c r="J154"/>
  <c r="J134"/>
  <c r="J230"/>
  <c r="J206"/>
  <c r="BK187"/>
  <c r="BK142"/>
  <c r="BK220"/>
  <c r="J179"/>
  <c r="BK146"/>
  <c r="BK236"/>
  <c r="BK225"/>
  <c r="J216"/>
  <c r="J204"/>
  <c r="BK193"/>
  <c r="BK179"/>
  <c r="J167"/>
  <c r="J138"/>
  <c r="J128"/>
  <c l="1" r="R127"/>
  <c r="P197"/>
  <c r="T215"/>
  <c r="BK127"/>
  <c r="J127"/>
  <c r="J98"/>
  <c r="P127"/>
  <c r="BK192"/>
  <c r="J192"/>
  <c r="J100"/>
  <c r="P192"/>
  <c r="R192"/>
  <c r="T192"/>
  <c r="R197"/>
  <c r="BK215"/>
  <c r="J215"/>
  <c r="J102"/>
  <c r="R215"/>
  <c r="BK227"/>
  <c r="J227"/>
  <c r="J104"/>
  <c r="R227"/>
  <c r="T127"/>
  <c r="T126"/>
  <c r="T125"/>
  <c r="BK197"/>
  <c r="J197"/>
  <c r="J101"/>
  <c r="T197"/>
  <c r="P215"/>
  <c r="P227"/>
  <c r="T227"/>
  <c r="BK189"/>
  <c r="J189"/>
  <c r="J99"/>
  <c r="BK224"/>
  <c r="J224"/>
  <c r="J103"/>
  <c r="BK238"/>
  <c r="J238"/>
  <c r="J105"/>
  <c r="E85"/>
  <c r="J89"/>
  <c r="J92"/>
  <c r="BE134"/>
  <c r="BE140"/>
  <c r="BE146"/>
  <c r="BE152"/>
  <c r="BE179"/>
  <c r="BE183"/>
  <c r="BE187"/>
  <c r="BE195"/>
  <c r="BE200"/>
  <c r="BE212"/>
  <c r="BE232"/>
  <c r="BE234"/>
  <c r="BE239"/>
  <c r="F91"/>
  <c r="F122"/>
  <c r="BE138"/>
  <c r="BE142"/>
  <c r="BE154"/>
  <c r="BE167"/>
  <c r="BE173"/>
  <c r="BE190"/>
  <c r="BE218"/>
  <c r="BE222"/>
  <c r="BE225"/>
  <c r="J121"/>
  <c r="BE128"/>
  <c r="BE136"/>
  <c r="BE144"/>
  <c r="BE169"/>
  <c r="BE181"/>
  <c r="BE198"/>
  <c r="BE210"/>
  <c r="BE216"/>
  <c r="BE230"/>
  <c r="BE236"/>
  <c r="BE130"/>
  <c r="BE132"/>
  <c r="BE156"/>
  <c r="BE171"/>
  <c r="BE175"/>
  <c r="BE193"/>
  <c r="BE202"/>
  <c r="BE204"/>
  <c r="BE206"/>
  <c r="BE208"/>
  <c r="BE220"/>
  <c r="BE228"/>
  <c r="F37"/>
  <c i="1" r="BD95"/>
  <c r="BD94"/>
  <c r="W33"/>
  <c i="2" r="J34"/>
  <c i="1" r="AW95"/>
  <c i="2" r="F35"/>
  <c i="1" r="BB95"/>
  <c r="BB94"/>
  <c r="W31"/>
  <c i="2" r="F36"/>
  <c i="1" r="BC95"/>
  <c r="BC94"/>
  <c r="AY94"/>
  <c i="2" r="F34"/>
  <c i="1" r="BA95"/>
  <c r="BA94"/>
  <c r="AW94"/>
  <c r="AK30"/>
  <c i="2" l="1" r="P126"/>
  <c r="P125"/>
  <c i="1" r="AU95"/>
  <c i="2" r="R126"/>
  <c r="R125"/>
  <c r="BK126"/>
  <c r="J126"/>
  <c r="J97"/>
  <c i="1" r="AU94"/>
  <c r="AX94"/>
  <c i="2" r="F33"/>
  <c i="1" r="AZ95"/>
  <c r="AZ94"/>
  <c r="W29"/>
  <c r="W30"/>
  <c i="2" r="J33"/>
  <c i="1" r="AV95"/>
  <c r="AT95"/>
  <c r="W32"/>
  <c i="2" l="1" r="BK125"/>
  <c r="J125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<sst xmlns="http://schemas.openxmlformats.org/spreadsheetml/2006/main">
  <si>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</si>
  <si>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</si>
  <si>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</si>
  <si>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</si>
  <si>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</si>
  <si>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{d65bdb0b-25a9-498d-9813-03a2ca972d2a}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</si>
  <si>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</si>
  <si>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</si>
  <si>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</si>
  <si>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</si>
  <si>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</si>
  <si>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</si>
  <si>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</si>
  <si>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</si>
  <si>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</si>
  <si>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</si>
  <si>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</si>
  <si>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Kanalizační přípojka ulice Zborovská</t>
  </si>
  <si>
    <t>KSO:</t>
  </si>
  <si>
    <t>CC-CZ:</t>
  </si>
  <si>
    <t>Místo:</t>
  </si>
  <si>
    <t>Ústí nad Orlicí</t>
  </si>
  <si>
    <t>Datum:</t>
  </si>
  <si>
    <t>2. 4. 2024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</si>
  <si>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</si>
  <si>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</si>
  <si>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</si>
  <si>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</si>
  <si>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</si>
  <si>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</si>
  <si>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</si>
  <si>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</si>
  <si>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</si>
  <si>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</si>
  <si>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</si>
  <si>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</si>
  <si>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</si>
  <si>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</si>
  <si>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</si>
  <si>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</si>
  <si>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</si>
  <si>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</si>
  <si>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</si>
  <si>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</si>
  <si>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</si>
  <si>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</si>
  <si>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</si>
  <si>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</si>
  <si>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</si>
  <si>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</si>
  <si>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</si>
  <si>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</si>
  <si>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</si>
  <si>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</si>
  <si>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</si>
  <si>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</si>
  <si>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</si>
  <si>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</si>
  <si>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</si>
  <si>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</si>
  <si>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</si>
  <si>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</si>
  <si>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</si>
  <si>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</si>
  <si>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</si>
  <si>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</si>
  <si>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</si>
  <si>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</si>
  <si>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</si>
  <si>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</si>
  <si>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</si>
  <si>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</si>
  <si>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</si>
  <si>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</si>
  <si>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</si>
  <si>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</si>
  <si>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</si>
  <si>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</si>
  <si>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</si>
  <si>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1.1</t>
  </si>
  <si>
    <t>Kanalizační přípojka</t>
  </si>
  <si>
    <t>ING</t>
  </si>
  <si>
    <t>1</t>
  </si>
  <si>
    <t>{9dfbef29-15d6-4a57-a395-4f9e5291d576}</t>
  </si>
  <si>
    <t>827 21</t>
  </si>
  <si>
    <t>2</t>
  </si>
  <si>
    <t>odvoz_suti</t>
  </si>
  <si>
    <t>5,38</t>
  </si>
  <si>
    <t>zepráce</t>
  </si>
  <si>
    <t>8,8</t>
  </si>
  <si>
    <t>KRYCÍ LIST SOUPISU PRACÍ</t>
  </si>
  <si>
    <t>vod_přem</t>
  </si>
  <si>
    <t>loze_</t>
  </si>
  <si>
    <t>0,825</t>
  </si>
  <si>
    <t>obsyp_</t>
  </si>
  <si>
    <t>2,005</t>
  </si>
  <si>
    <t>vytlač</t>
  </si>
  <si>
    <t>2,83</t>
  </si>
  <si>
    <t>Objekt:</t>
  </si>
  <si>
    <t>štěrk</t>
  </si>
  <si>
    <t>1,905</t>
  </si>
  <si>
    <t>1.1 - Kanalizační přípojka</t>
  </si>
  <si>
    <t>sypanina</t>
  </si>
  <si>
    <t>8,7</t>
  </si>
  <si>
    <t>štěrk_kom</t>
  </si>
  <si>
    <t>5,97</t>
  </si>
  <si>
    <t>22231</t>
  </si>
  <si>
    <t>PVC_160</t>
  </si>
  <si>
    <t>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</si>
  <si>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</si>
  <si>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</si>
  <si>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</si>
  <si>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</si>
  <si>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</si>
  <si>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</si>
  <si>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</si>
  <si>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</si>
  <si>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</si>
  <si>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</si>
  <si>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</si>
  <si>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99 - Přesun hmot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</si>
  <si>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</si>
  <si>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</si>
  <si>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</si>
  <si>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</si>
  <si>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</si>
  <si>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</si>
  <si>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</si>
  <si>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</si>
  <si>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</si>
  <si>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</si>
  <si>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</si>
  <si>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</si>
  <si>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</si>
  <si>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</si>
  <si>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</si>
  <si>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</si>
  <si>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</si>
  <si>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</si>
  <si>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</si>
  <si>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</si>
  <si>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113107323</t>
  </si>
  <si>
    <t>Odstranění podkladu z kameniva drceného tl přes 200 do 300 mm strojně pl do 50 m2</t>
  </si>
  <si>
    <t>m2</t>
  </si>
  <si>
    <t>CS ÚRS 2024 01</t>
  </si>
  <si>
    <t>4</t>
  </si>
  <si>
    <t>-1613109673</t>
  </si>
  <si>
    <t>VV</t>
  </si>
  <si>
    <t>5,0*1,1</t>
  </si>
  <si>
    <t>113107342</t>
  </si>
  <si>
    <t>Odstranění podkladu živičného tl přes 50 do 100 mm strojně pl do 50 m2</t>
  </si>
  <si>
    <t>-1199043280</t>
  </si>
  <si>
    <t>5,0*1,5</t>
  </si>
  <si>
    <t>3</t>
  </si>
  <si>
    <t>113202111</t>
  </si>
  <si>
    <t>Vytrhání obrub krajníků obrubníků stojatých</t>
  </si>
  <si>
    <t>m</t>
  </si>
  <si>
    <t>179478927</t>
  </si>
  <si>
    <t>2,0</t>
  </si>
  <si>
    <t>115101201</t>
  </si>
  <si>
    <t>Čerpání vody na dopravní výšku do 10 m průměrný přítok do 500 l/min</t>
  </si>
  <si>
    <t>hod</t>
  </si>
  <si>
    <t>1686958428</t>
  </si>
  <si>
    <t>2,5</t>
  </si>
  <si>
    <t>115101301</t>
  </si>
  <si>
    <t>Pohotovost čerpací soupravy pro dopravní výšku do 10 m přítok do 500 l/min</t>
  </si>
  <si>
    <t>den</t>
  </si>
  <si>
    <t>118769991</t>
  </si>
  <si>
    <t>0,25</t>
  </si>
  <si>
    <t>6</t>
  </si>
  <si>
    <t>119003131</t>
  </si>
  <si>
    <t>Výstražná páska pro zabezpečení výkopu zřízení</t>
  </si>
  <si>
    <t>36420771</t>
  </si>
  <si>
    <t>5,0*2</t>
  </si>
  <si>
    <t>7</t>
  </si>
  <si>
    <t>119003132</t>
  </si>
  <si>
    <t>Výstražná páska pro zabezpečení výkopu odstranění</t>
  </si>
  <si>
    <t>66141603</t>
  </si>
  <si>
    <t>8</t>
  </si>
  <si>
    <t>119004111</t>
  </si>
  <si>
    <t>Bezpečný vstup nebo výstup z výkopu pomocí žebříku zřízení</t>
  </si>
  <si>
    <t>1852811030</t>
  </si>
  <si>
    <t>9</t>
  </si>
  <si>
    <t>119004112</t>
  </si>
  <si>
    <t>Bezpečný vstup nebo výstup z výkopu pomocí žebříku odstranění</t>
  </si>
  <si>
    <t>165978490</t>
  </si>
  <si>
    <t>10</t>
  </si>
  <si>
    <t>132254201</t>
  </si>
  <si>
    <t>Hloubení zapažených rýh š do 2000 mm v hornině třídy těžitelnosti I skupiny 3 objem do 20 m3</t>
  </si>
  <si>
    <t>m3</t>
  </si>
  <si>
    <t>-323770497</t>
  </si>
  <si>
    <t>"výpis objemu zemních prací"</t>
  </si>
  <si>
    <t>5,0*1,1*2,0</t>
  </si>
  <si>
    <t>-"asfalt" 5,0*1,1*0,40</t>
  </si>
  <si>
    <t>Součet</t>
  </si>
  <si>
    <t>11</t>
  </si>
  <si>
    <t>151811131</t>
  </si>
  <si>
    <t>Osazení pažicího boxu hl výkopu do 4 m š do 1,2 m</t>
  </si>
  <si>
    <t>402473003</t>
  </si>
  <si>
    <t>5,0*2,0*2</t>
  </si>
  <si>
    <t>151811231</t>
  </si>
  <si>
    <t>Odstranění pažicího boxu hl výkopu do 4 m š do 1,2 m</t>
  </si>
  <si>
    <t>117849192</t>
  </si>
  <si>
    <t>13</t>
  </si>
  <si>
    <t>162751116</t>
  </si>
  <si>
    <t>Vodorovné přemístění přes 8 000 do 9000 m výkopku/sypaniny z horniny třídy těžitelnosti I skupiny 1 až 3</t>
  </si>
  <si>
    <t>-692927389</t>
  </si>
  <si>
    <t>"Vytlačená kubatura :"</t>
  </si>
  <si>
    <t xml:space="preserve">"lože pod potrubí" </t>
  </si>
  <si>
    <t>5,0*1,1*0,15</t>
  </si>
  <si>
    <t>Mezisoučet</t>
  </si>
  <si>
    <t>5,0*1,1*0,81*0,45</t>
  </si>
  <si>
    <t>"zásyp v komunikaci" zepráce-vytlač</t>
  </si>
  <si>
    <t>"přemístění výkopku na skládku určenou investorem" vod_přem</t>
  </si>
  <si>
    <t>14</t>
  </si>
  <si>
    <t>167151101</t>
  </si>
  <si>
    <t>Nakládání výkopku z hornin třídy těžitelnosti I skupiny 1 až 3 do 100 m3</t>
  </si>
  <si>
    <t>-1535218278</t>
  </si>
  <si>
    <t>"nakládání výkopku - odvoz na skládku určenou investorem" vod_přem</t>
  </si>
  <si>
    <t>15</t>
  </si>
  <si>
    <t>171201231</t>
  </si>
  <si>
    <t>Poplatek za uložení zeminy a kamení na recyklační skládce (skládkovné) kód odpadu 17 05 04</t>
  </si>
  <si>
    <t>t</t>
  </si>
  <si>
    <t>-2056265694</t>
  </si>
  <si>
    <t>vod_přem*1,8</t>
  </si>
  <si>
    <t>16</t>
  </si>
  <si>
    <t>171251201</t>
  </si>
  <si>
    <t>Uložení sypaniny na skládky nebo meziskládky</t>
  </si>
  <si>
    <t>-798052579</t>
  </si>
  <si>
    <t>"uložení sypaniny na skládku určenou investorem" vod_přem</t>
  </si>
  <si>
    <t>17</t>
  </si>
  <si>
    <t>174101101</t>
  </si>
  <si>
    <t>Zásyp jam, šachet rýh nebo kolem objektů sypaninou se zhutněním</t>
  </si>
  <si>
    <t>M3</t>
  </si>
  <si>
    <t>1820900600</t>
  </si>
  <si>
    <t>zepráce-vytlač</t>
  </si>
  <si>
    <t>18</t>
  </si>
  <si>
    <t>175151101</t>
  </si>
  <si>
    <t>Obsypání potrubí strojně sypaninou bez prohození, uloženou do 3 m</t>
  </si>
  <si>
    <t>-1750444132</t>
  </si>
  <si>
    <t xml:space="preserve"> 3,14*(0,160)^2/4*5,0</t>
  </si>
  <si>
    <t>obsyp_-0,100</t>
  </si>
  <si>
    <t>19</t>
  </si>
  <si>
    <t>M</t>
  </si>
  <si>
    <t>583438721111</t>
  </si>
  <si>
    <t>kamenivo drcené hrubé frakce 8/16</t>
  </si>
  <si>
    <t>1066588936</t>
  </si>
  <si>
    <t>štěrk*1,8</t>
  </si>
  <si>
    <t>20</t>
  </si>
  <si>
    <t>58344197</t>
  </si>
  <si>
    <t>štěrkodrť frakce 0/63</t>
  </si>
  <si>
    <t>1429258535</t>
  </si>
  <si>
    <t>štěrk_kom*1,8</t>
  </si>
  <si>
    <t>1881386268</t>
  </si>
  <si>
    <t>"přesun sypaniny, netýká se přesunu hmot"</t>
  </si>
  <si>
    <t>štěrk+loze_+štěrk_kom</t>
  </si>
  <si>
    <t>22</t>
  </si>
  <si>
    <t>162351103</t>
  </si>
  <si>
    <t>Vodorovné přemístění přes 50 do 500 m výkopku/sypaniny z horniny třídy těžitelnosti I skupiny 1 až 3</t>
  </si>
  <si>
    <t>-346660474</t>
  </si>
  <si>
    <t>Vodorovné konstrukce</t>
  </si>
  <si>
    <t>23</t>
  </si>
  <si>
    <t>451541111</t>
  </si>
  <si>
    <t>Lože pod potrubí otevřený výkop ze štěrkodrtě</t>
  </si>
  <si>
    <t>444724772</t>
  </si>
  <si>
    <t>Komunikace</t>
  </si>
  <si>
    <t>24</t>
  </si>
  <si>
    <t>564851011</t>
  </si>
  <si>
    <t>Podklad ze štěrkodrtě ŠD plochy do 100 m2 tl 150 mm</t>
  </si>
  <si>
    <t>1513884096</t>
  </si>
  <si>
    <t>25</t>
  </si>
  <si>
    <t>581111111</t>
  </si>
  <si>
    <t>Kryt cementobetonový vozovek skupiny CB I tl 100 mm</t>
  </si>
  <si>
    <t>-1666592808</t>
  </si>
  <si>
    <t>"tl.70 mm" 5,0*1,5</t>
  </si>
  <si>
    <t>Trubní vedení</t>
  </si>
  <si>
    <t>26</t>
  </si>
  <si>
    <t>8713131211</t>
  </si>
  <si>
    <t>Montáž kanalizačního potrubí hladkého plnostěnného SN 8 z PVC DN 160</t>
  </si>
  <si>
    <t>-1075172059</t>
  </si>
  <si>
    <t>5,0</t>
  </si>
  <si>
    <t>27</t>
  </si>
  <si>
    <t>28611134</t>
  </si>
  <si>
    <t>trubka kanalizační PVC DN 160x5000mm SN8</t>
  </si>
  <si>
    <t>-630119504</t>
  </si>
  <si>
    <t>PVC_160*1,015</t>
  </si>
  <si>
    <t>28</t>
  </si>
  <si>
    <t>877310310</t>
  </si>
  <si>
    <t>Montáž kolen na kanalizačním potrubí z PP nebo tvrdého PVC trub hladkých plnostěnných DN 150</t>
  </si>
  <si>
    <t>kus</t>
  </si>
  <si>
    <t>262287829</t>
  </si>
  <si>
    <t>29</t>
  </si>
  <si>
    <t>28611361</t>
  </si>
  <si>
    <t>koleno kanalizační PVC KG 160x45°</t>
  </si>
  <si>
    <t>-790178615</t>
  </si>
  <si>
    <t>1*1,015</t>
  </si>
  <si>
    <t>30</t>
  </si>
  <si>
    <t>877310330</t>
  </si>
  <si>
    <t>Montáž spojek na kanalizačním potrubí z PP nebo tvrdého PVC trub hladkých plnostěnných DN 150</t>
  </si>
  <si>
    <t>-1238124021</t>
  </si>
  <si>
    <t>31</t>
  </si>
  <si>
    <t>286117441</t>
  </si>
  <si>
    <t xml:space="preserve">spojka  kanalizační přechodová PVC160/BETON</t>
  </si>
  <si>
    <t>1035070710</t>
  </si>
  <si>
    <t>32</t>
  </si>
  <si>
    <t>8773551211</t>
  </si>
  <si>
    <t>Montáž přípojkového sedla</t>
  </si>
  <si>
    <t>-365846390</t>
  </si>
  <si>
    <t>33</t>
  </si>
  <si>
    <t>286117442</t>
  </si>
  <si>
    <t>dodatečné sedlo pro kanalizační přípojku</t>
  </si>
  <si>
    <t>-14737265</t>
  </si>
  <si>
    <t>"dle standard provozovatele"</t>
  </si>
  <si>
    <t>Ostatní konstrukce a práce-bourání</t>
  </si>
  <si>
    <t>34</t>
  </si>
  <si>
    <t>916131212</t>
  </si>
  <si>
    <t>Osazení silničního obrubníku betonového stojatého bez boční opěry do lože z betonu prostého</t>
  </si>
  <si>
    <t>-833025237</t>
  </si>
  <si>
    <t>35</t>
  </si>
  <si>
    <t>919735112</t>
  </si>
  <si>
    <t>Řezání stávajícího živičného krytu hl přes 50 do 100 mm</t>
  </si>
  <si>
    <t>1668903513</t>
  </si>
  <si>
    <t>2*5,0+1,5</t>
  </si>
  <si>
    <t>36</t>
  </si>
  <si>
    <t>979024443</t>
  </si>
  <si>
    <t>Očištění vybouraných obrubníků a krajníků silničních</t>
  </si>
  <si>
    <t>-1147738441</t>
  </si>
  <si>
    <t>37</t>
  </si>
  <si>
    <t>810351811</t>
  </si>
  <si>
    <t>Bourání stávajícího potrubí z betonu DN do 200</t>
  </si>
  <si>
    <t>-1355818279</t>
  </si>
  <si>
    <t>99</t>
  </si>
  <si>
    <t>Přesun hmot</t>
  </si>
  <si>
    <t>38</t>
  </si>
  <si>
    <t>998276101</t>
  </si>
  <si>
    <t>Přesun hmot pro trubní vedení z trub z plastických hmot otevřený výkop</t>
  </si>
  <si>
    <t>1652074996</t>
  </si>
  <si>
    <t>4,032-3,767</t>
  </si>
  <si>
    <t>997</t>
  </si>
  <si>
    <t>Přesun sutě</t>
  </si>
  <si>
    <t>39</t>
  </si>
  <si>
    <t>997221551</t>
  </si>
  <si>
    <t>Vodorovná doprava suti ze sypkých materiálů do 1 km</t>
  </si>
  <si>
    <t>2137174473</t>
  </si>
  <si>
    <t>40</t>
  </si>
  <si>
    <t>997221559</t>
  </si>
  <si>
    <t>Příplatek ZKD 1 km u vodorovné dopravy suti ze sypkých materiálů</t>
  </si>
  <si>
    <t>102288182</t>
  </si>
  <si>
    <t>odvoz_suti*8</t>
  </si>
  <si>
    <t>41</t>
  </si>
  <si>
    <t>997221611</t>
  </si>
  <si>
    <t>Nakládání suti na dopravní prostředky pro vodorovnou dopravu</t>
  </si>
  <si>
    <t>-274810426</t>
  </si>
  <si>
    <t>42</t>
  </si>
  <si>
    <t>997221873</t>
  </si>
  <si>
    <t>Poplatek za uložení stavebního odpadu na recyklační skládce (skládkovné) zeminy a kamení zatříděného do Katalogu odpadů pod kódem 17 05 04</t>
  </si>
  <si>
    <t>-1419351565</t>
  </si>
  <si>
    <t>odvoz_suti-1,65</t>
  </si>
  <si>
    <t>43</t>
  </si>
  <si>
    <t>997221875</t>
  </si>
  <si>
    <t>Poplatek za uložení na recyklační skládce (skládkovné) stavebního odpadu asfaltového bez obsahu dehtu zatříděného do Katalogu odpadů pod kódem 17 03 02</t>
  </si>
  <si>
    <t>1798900404</t>
  </si>
  <si>
    <t>1,65</t>
  </si>
  <si>
    <t>998</t>
  </si>
  <si>
    <t>44</t>
  </si>
  <si>
    <t>998225111</t>
  </si>
  <si>
    <t>Přesun hmot pro pozemní komunikace s krytem z kamene, monolitickým betonovým nebo živičným</t>
  </si>
  <si>
    <t>420558589</t>
  </si>
  <si>
    <t>3,767</t>
  </si>
  <si>
    <t>SEZNAM FIGUR</t>
  </si>
  <si>
    <t>Výměra</t>
  </si>
  <si>
    <t xml:space="preserve"> 1.1</t>
  </si>
  <si>
    <t>Použití figury:</t>
  </si>
  <si>
    <t>pazeni_1_2</t>
  </si>
  <si>
    <t>tráva</t>
  </si>
  <si>
    <t>"viz příloha D.1 Technická zpráva"</t>
  </si>
  <si>
    <t>"tráva" 11,5*2,0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</si>
</sst>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50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49</v>
      </c>
      <c r="AI60" s="43"/>
      <c r="AJ60" s="43"/>
      <c r="AK60" s="43"/>
      <c r="AL60" s="43"/>
      <c r="AM60" s="65" t="s">
        <v>50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52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49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50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49</v>
      </c>
      <c r="AI75" s="43"/>
      <c r="AJ75" s="43"/>
      <c r="AK75" s="43"/>
      <c r="AL75" s="43"/>
      <c r="AM75" s="65" t="s">
        <v>50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53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Kanalizační přípojka ulice Zborovská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Ústí nad Orlicí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2. 4. 2024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55</v>
      </c>
      <c r="D92" s="95"/>
      <c r="E92" s="95"/>
      <c r="F92" s="95"/>
      <c r="G92" s="95"/>
      <c r="H92" s="96"/>
      <c r="I92" s="97" t="s">
        <v>56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57</v>
      </c>
      <c r="AH92" s="95"/>
      <c r="AI92" s="95"/>
      <c r="AJ92" s="95"/>
      <c r="AK92" s="95"/>
      <c r="AL92" s="95"/>
      <c r="AM92" s="95"/>
      <c r="AN92" s="97" t="s">
        <v>58</v>
      </c>
      <c r="AO92" s="95"/>
      <c r="AP92" s="99"/>
      <c r="AQ92" s="100" t="s">
        <v>59</v>
      </c>
      <c r="AR92" s="45"/>
      <c r="AS92" s="101" t="s">
        <v>60</v>
      </c>
      <c r="AT92" s="102" t="s">
        <v>61</v>
      </c>
      <c r="AU92" s="102" t="s">
        <v>62</v>
      </c>
      <c r="AV92" s="102" t="s">
        <v>63</v>
      </c>
      <c r="AW92" s="102" t="s">
        <v>64</v>
      </c>
      <c r="AX92" s="102" t="s">
        <v>65</v>
      </c>
      <c r="AY92" s="102" t="s">
        <v>66</v>
      </c>
      <c r="AZ92" s="102" t="s">
        <v>67</v>
      </c>
      <c r="BA92" s="102" t="s">
        <v>68</v>
      </c>
      <c r="BB92" s="102" t="s">
        <v>69</v>
      </c>
      <c r="BC92" s="102" t="s">
        <v>70</v>
      </c>
      <c r="BD92" s="103" t="s">
        <v>71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73</v>
      </c>
      <c r="BT94" s="118" t="s">
        <v>74</v>
      </c>
      <c r="BU94" s="119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16.5" customHeight="1">
      <c r="A95" s="120" t="s">
        <v>78</v>
      </c>
      <c r="B95" s="121"/>
      <c r="C95" s="122"/>
      <c r="D95" s="123" t="s">
        <v>79</v>
      </c>
      <c r="E95" s="123"/>
      <c r="F95" s="123"/>
      <c r="G95" s="123"/>
      <c r="H95" s="123"/>
      <c r="I95" s="124"/>
      <c r="J95" s="123" t="s">
        <v>80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'1.1 - Kanalizační přípojka'!J30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81</v>
      </c>
      <c r="AR95" s="127"/>
      <c r="AS95" s="128">
        <v>0</v>
      </c>
      <c r="AT95" s="129">
        <f>ROUND(SUM(AV95:AW95),2)</f>
        <v>0</v>
      </c>
      <c r="AU95" s="130">
        <f>'1.1 - Kanalizační přípojka'!P125</f>
        <v>0</v>
      </c>
      <c r="AV95" s="129">
        <f>'1.1 - Kanalizační přípojka'!J33</f>
        <v>0</v>
      </c>
      <c r="AW95" s="129">
        <f>'1.1 - Kanalizační přípojka'!J34</f>
        <v>0</v>
      </c>
      <c r="AX95" s="129">
        <f>'1.1 - Kanalizační přípojka'!J35</f>
        <v>0</v>
      </c>
      <c r="AY95" s="129">
        <f>'1.1 - Kanalizační přípojka'!J36</f>
        <v>0</v>
      </c>
      <c r="AZ95" s="129">
        <f>'1.1 - Kanalizační přípojka'!F33</f>
        <v>0</v>
      </c>
      <c r="BA95" s="129">
        <f>'1.1 - Kanalizační přípojka'!F34</f>
        <v>0</v>
      </c>
      <c r="BB95" s="129">
        <f>'1.1 - Kanalizační přípojka'!F35</f>
        <v>0</v>
      </c>
      <c r="BC95" s="129">
        <f>'1.1 - Kanalizační přípojka'!F36</f>
        <v>0</v>
      </c>
      <c r="BD95" s="131">
        <f>'1.1 - Kanalizační přípojka'!F37</f>
        <v>0</v>
      </c>
      <c r="BE95" s="7"/>
      <c r="BT95" s="132" t="s">
        <v>82</v>
      </c>
      <c r="BV95" s="132" t="s">
        <v>76</v>
      </c>
      <c r="BW95" s="132" t="s">
        <v>83</v>
      </c>
      <c r="BX95" s="132" t="s">
        <v>5</v>
      </c>
      <c r="CL95" s="132" t="s">
        <v>84</v>
      </c>
      <c r="CM95" s="132" t="s">
        <v>85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h9JfYikbbTKnpFqX6uLC/+qb/w5rDC59Je7wl/H51gFxxa5lYLD1JZZEHQXAXvmFCgGHiZiVSk7rVlPSwYLgMQ==" hashValue="eY45hOg4iawZJ26Zuu7YvoVMveL28LKbNW4J1wegJ6WKmhPUyG+4HZnn93U7FUkzWebKBeo0GoCCdiMPl8mWj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.1 - Kanalizační přípoj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  <c r="AZ2" s="133" t="s">
        <v>86</v>
      </c>
      <c r="BA2" s="133" t="s">
        <v>1</v>
      </c>
      <c r="BB2" s="133" t="s">
        <v>1</v>
      </c>
      <c r="BC2" s="133" t="s">
        <v>87</v>
      </c>
      <c r="BD2" s="133" t="s">
        <v>85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21"/>
      <c r="AT3" s="18" t="s">
        <v>85</v>
      </c>
      <c r="AZ3" s="133" t="s">
        <v>88</v>
      </c>
      <c r="BA3" s="133" t="s">
        <v>1</v>
      </c>
      <c r="BB3" s="133" t="s">
        <v>1</v>
      </c>
      <c r="BC3" s="133" t="s">
        <v>89</v>
      </c>
      <c r="BD3" s="133" t="s">
        <v>85</v>
      </c>
    </row>
    <row r="4" s="1" customFormat="1" ht="24.96" customHeight="1">
      <c r="B4" s="21"/>
      <c r="D4" s="136" t="s">
        <v>90</v>
      </c>
      <c r="L4" s="21"/>
      <c r="M4" s="137" t="s">
        <v>10</v>
      </c>
      <c r="AT4" s="18" t="s">
        <v>4</v>
      </c>
      <c r="AZ4" s="133" t="s">
        <v>91</v>
      </c>
      <c r="BA4" s="133" t="s">
        <v>1</v>
      </c>
      <c r="BB4" s="133" t="s">
        <v>1</v>
      </c>
      <c r="BC4" s="133" t="s">
        <v>89</v>
      </c>
      <c r="BD4" s="133" t="s">
        <v>85</v>
      </c>
    </row>
    <row r="5" s="1" customFormat="1" ht="6.96" customHeight="1">
      <c r="B5" s="21"/>
      <c r="L5" s="21"/>
      <c r="AZ5" s="133" t="s">
        <v>92</v>
      </c>
      <c r="BA5" s="133" t="s">
        <v>1</v>
      </c>
      <c r="BB5" s="133" t="s">
        <v>1</v>
      </c>
      <c r="BC5" s="133" t="s">
        <v>93</v>
      </c>
      <c r="BD5" s="133" t="s">
        <v>85</v>
      </c>
    </row>
    <row r="6" s="1" customFormat="1" ht="12" customHeight="1">
      <c r="B6" s="21"/>
      <c r="D6" s="138" t="s">
        <v>16</v>
      </c>
      <c r="L6" s="21"/>
      <c r="AZ6" s="133" t="s">
        <v>94</v>
      </c>
      <c r="BA6" s="133" t="s">
        <v>1</v>
      </c>
      <c r="BB6" s="133" t="s">
        <v>1</v>
      </c>
      <c r="BC6" s="133" t="s">
        <v>95</v>
      </c>
      <c r="BD6" s="133" t="s">
        <v>85</v>
      </c>
    </row>
    <row r="7" s="1" customFormat="1" ht="16.5" customHeight="1">
      <c r="B7" s="21"/>
      <c r="E7" s="139" t="str">
        <f>'Rekapitulace stavby'!K6</f>
        <v>Kanalizační přípojka ulice Zborovská</v>
      </c>
      <c r="F7" s="138"/>
      <c r="G7" s="138"/>
      <c r="H7" s="138"/>
      <c r="L7" s="21"/>
      <c r="AZ7" s="133" t="s">
        <v>96</v>
      </c>
      <c r="BA7" s="133" t="s">
        <v>1</v>
      </c>
      <c r="BB7" s="133" t="s">
        <v>1</v>
      </c>
      <c r="BC7" s="133" t="s">
        <v>97</v>
      </c>
      <c r="BD7" s="133" t="s">
        <v>85</v>
      </c>
    </row>
    <row r="8" s="2" customFormat="1" ht="12" customHeight="1">
      <c r="A8" s="39"/>
      <c r="B8" s="45"/>
      <c r="C8" s="39"/>
      <c r="D8" s="138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3" t="s">
        <v>99</v>
      </c>
      <c r="BA8" s="133" t="s">
        <v>1</v>
      </c>
      <c r="BB8" s="133" t="s">
        <v>1</v>
      </c>
      <c r="BC8" s="133" t="s">
        <v>100</v>
      </c>
      <c r="BD8" s="133" t="s">
        <v>85</v>
      </c>
    </row>
    <row r="9" s="2" customFormat="1" ht="16.5" customHeight="1">
      <c r="A9" s="39"/>
      <c r="B9" s="45"/>
      <c r="C9" s="39"/>
      <c r="D9" s="39"/>
      <c r="E9" s="140" t="s">
        <v>101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3" t="s">
        <v>102</v>
      </c>
      <c r="BA9" s="133" t="s">
        <v>1</v>
      </c>
      <c r="BB9" s="133" t="s">
        <v>1</v>
      </c>
      <c r="BC9" s="133" t="s">
        <v>103</v>
      </c>
      <c r="BD9" s="133" t="s">
        <v>85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3" t="s">
        <v>104</v>
      </c>
      <c r="BA10" s="133" t="s">
        <v>1</v>
      </c>
      <c r="BB10" s="133" t="s">
        <v>1</v>
      </c>
      <c r="BC10" s="133" t="s">
        <v>105</v>
      </c>
      <c r="BD10" s="133" t="s">
        <v>85</v>
      </c>
    </row>
    <row r="11" s="2" customFormat="1" ht="12" customHeight="1">
      <c r="A11" s="39"/>
      <c r="B11" s="45"/>
      <c r="C11" s="39"/>
      <c r="D11" s="138" t="s">
        <v>18</v>
      </c>
      <c r="E11" s="39"/>
      <c r="F11" s="141" t="s">
        <v>84</v>
      </c>
      <c r="G11" s="39"/>
      <c r="H11" s="39"/>
      <c r="I11" s="138" t="s">
        <v>19</v>
      </c>
      <c r="J11" s="141" t="s">
        <v>106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3" t="s">
        <v>107</v>
      </c>
      <c r="BA11" s="133" t="s">
        <v>1</v>
      </c>
      <c r="BB11" s="133" t="s">
        <v>1</v>
      </c>
      <c r="BC11" s="133" t="s">
        <v>108</v>
      </c>
      <c r="BD11" s="133" t="s">
        <v>85</v>
      </c>
    </row>
    <row r="12" s="2" customFormat="1" ht="12" customHeight="1">
      <c r="A12" s="39"/>
      <c r="B12" s="45"/>
      <c r="C12" s="39"/>
      <c r="D12" s="138" t="s">
        <v>20</v>
      </c>
      <c r="E12" s="39"/>
      <c r="F12" s="141" t="s">
        <v>21</v>
      </c>
      <c r="G12" s="39"/>
      <c r="H12" s="39"/>
      <c r="I12" s="138" t="s">
        <v>22</v>
      </c>
      <c r="J12" s="142" t="str">
        <f>'Rekapitulace stavby'!AN8</f>
        <v>2. 4. 2024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8" t="s">
        <v>24</v>
      </c>
      <c r="E14" s="39"/>
      <c r="F14" s="39"/>
      <c r="G14" s="39"/>
      <c r="H14" s="39"/>
      <c r="I14" s="138" t="s">
        <v>25</v>
      </c>
      <c r="J14" s="141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1" t="str">
        <f>IF('Rekapitulace stavby'!E11="","",'Rekapitulace stavby'!E11)</f>
        <v xml:space="preserve"> </v>
      </c>
      <c r="F15" s="39"/>
      <c r="G15" s="39"/>
      <c r="H15" s="39"/>
      <c r="I15" s="138" t="s">
        <v>27</v>
      </c>
      <c r="J15" s="141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8" t="s">
        <v>28</v>
      </c>
      <c r="E17" s="39"/>
      <c r="F17" s="39"/>
      <c r="G17" s="39"/>
      <c r="H17" s="39"/>
      <c r="I17" s="13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1"/>
      <c r="G18" s="141"/>
      <c r="H18" s="141"/>
      <c r="I18" s="13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8" t="s">
        <v>30</v>
      </c>
      <c r="E20" s="39"/>
      <c r="F20" s="39"/>
      <c r="G20" s="39"/>
      <c r="H20" s="39"/>
      <c r="I20" s="138" t="s">
        <v>25</v>
      </c>
      <c r="J20" s="141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1" t="str">
        <f>IF('Rekapitulace stavby'!E17="","",'Rekapitulace stavby'!E17)</f>
        <v xml:space="preserve"> </v>
      </c>
      <c r="F21" s="39"/>
      <c r="G21" s="39"/>
      <c r="H21" s="39"/>
      <c r="I21" s="138" t="s">
        <v>27</v>
      </c>
      <c r="J21" s="141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8" t="s">
        <v>32</v>
      </c>
      <c r="E23" s="39"/>
      <c r="F23" s="39"/>
      <c r="G23" s="39"/>
      <c r="H23" s="39"/>
      <c r="I23" s="138" t="s">
        <v>25</v>
      </c>
      <c r="J23" s="141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1" t="str">
        <f>IF('Rekapitulace stavby'!E20="","",'Rekapitulace stavby'!E20)</f>
        <v xml:space="preserve"> </v>
      </c>
      <c r="F24" s="39"/>
      <c r="G24" s="39"/>
      <c r="H24" s="39"/>
      <c r="I24" s="138" t="s">
        <v>27</v>
      </c>
      <c r="J24" s="141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8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7"/>
      <c r="E29" s="147"/>
      <c r="F29" s="147"/>
      <c r="G29" s="147"/>
      <c r="H29" s="147"/>
      <c r="I29" s="147"/>
      <c r="J29" s="147"/>
      <c r="K29" s="147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8" t="s">
        <v>34</v>
      </c>
      <c r="E30" s="39"/>
      <c r="F30" s="39"/>
      <c r="G30" s="39"/>
      <c r="H30" s="39"/>
      <c r="I30" s="39"/>
      <c r="J30" s="149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7"/>
      <c r="E31" s="147"/>
      <c r="F31" s="147"/>
      <c r="G31" s="147"/>
      <c r="H31" s="147"/>
      <c r="I31" s="147"/>
      <c r="J31" s="147"/>
      <c r="K31" s="14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0" t="s">
        <v>36</v>
      </c>
      <c r="G32" s="39"/>
      <c r="H32" s="39"/>
      <c r="I32" s="150" t="s">
        <v>35</v>
      </c>
      <c r="J32" s="150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1" t="s">
        <v>38</v>
      </c>
      <c r="E33" s="138" t="s">
        <v>39</v>
      </c>
      <c r="F33" s="152">
        <f>ROUND((SUM(BE125:BE240)),  2)</f>
        <v>0</v>
      </c>
      <c r="G33" s="39"/>
      <c r="H33" s="39"/>
      <c r="I33" s="153">
        <v>0.20999999999999999</v>
      </c>
      <c r="J33" s="152">
        <f>ROUND(((SUM(BE125:BE240))*I33),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8" t="s">
        <v>40</v>
      </c>
      <c r="F34" s="152">
        <f>ROUND((SUM(BF125:BF240)),  2)</f>
        <v>0</v>
      </c>
      <c r="G34" s="39"/>
      <c r="H34" s="39"/>
      <c r="I34" s="153">
        <v>0.12</v>
      </c>
      <c r="J34" s="152">
        <f>ROUND(((SUM(BF125:BF240))*I34),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8" t="s">
        <v>41</v>
      </c>
      <c r="F35" s="152">
        <f>ROUND((SUM(BG125:BG240)),  2)</f>
        <v>0</v>
      </c>
      <c r="G35" s="39"/>
      <c r="H35" s="39"/>
      <c r="I35" s="153">
        <v>0.20999999999999999</v>
      </c>
      <c r="J35" s="15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8" t="s">
        <v>42</v>
      </c>
      <c r="F36" s="152">
        <f>ROUND((SUM(BH125:BH240)),  2)</f>
        <v>0</v>
      </c>
      <c r="G36" s="39"/>
      <c r="H36" s="39"/>
      <c r="I36" s="153">
        <v>0.12</v>
      </c>
      <c r="J36" s="15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8" t="s">
        <v>43</v>
      </c>
      <c r="F37" s="152">
        <f>ROUND((SUM(BI125:BI240)),  2)</f>
        <v>0</v>
      </c>
      <c r="G37" s="39"/>
      <c r="H37" s="39"/>
      <c r="I37" s="153">
        <v>0</v>
      </c>
      <c r="J37" s="15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4"/>
      <c r="D39" s="155" t="s">
        <v>44</v>
      </c>
      <c r="E39" s="156"/>
      <c r="F39" s="156"/>
      <c r="G39" s="157" t="s">
        <v>45</v>
      </c>
      <c r="H39" s="158" t="s">
        <v>46</v>
      </c>
      <c r="I39" s="156"/>
      <c r="J39" s="159">
        <f>SUM(J30:J37)</f>
        <v>0</v>
      </c>
      <c r="K39" s="160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1" t="s">
        <v>47</v>
      </c>
      <c r="E50" s="162"/>
      <c r="F50" s="162"/>
      <c r="G50" s="161" t="s">
        <v>48</v>
      </c>
      <c r="H50" s="162"/>
      <c r="I50" s="162"/>
      <c r="J50" s="162"/>
      <c r="K50" s="16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3" t="s">
        <v>49</v>
      </c>
      <c r="E61" s="164"/>
      <c r="F61" s="165" t="s">
        <v>50</v>
      </c>
      <c r="G61" s="163" t="s">
        <v>49</v>
      </c>
      <c r="H61" s="164"/>
      <c r="I61" s="164"/>
      <c r="J61" s="166" t="s">
        <v>50</v>
      </c>
      <c r="K61" s="164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1" t="s">
        <v>51</v>
      </c>
      <c r="E65" s="167"/>
      <c r="F65" s="167"/>
      <c r="G65" s="161" t="s">
        <v>52</v>
      </c>
      <c r="H65" s="167"/>
      <c r="I65" s="167"/>
      <c r="J65" s="167"/>
      <c r="K65" s="167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3" t="s">
        <v>49</v>
      </c>
      <c r="E76" s="164"/>
      <c r="F76" s="165" t="s">
        <v>50</v>
      </c>
      <c r="G76" s="163" t="s">
        <v>49</v>
      </c>
      <c r="H76" s="164"/>
      <c r="I76" s="164"/>
      <c r="J76" s="166" t="s">
        <v>50</v>
      </c>
      <c r="K76" s="164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2" t="str">
        <f>E7</f>
        <v>Kanalizační přípojka ulice Zborovská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1.1 - Kanalizační přípojka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Ústí nad Orlicí</v>
      </c>
      <c r="G89" s="41"/>
      <c r="H89" s="41"/>
      <c r="I89" s="33" t="s">
        <v>22</v>
      </c>
      <c r="J89" s="80" t="str">
        <f>IF(J12="","",J12)</f>
        <v>2. 4. 2024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3" t="s">
        <v>110</v>
      </c>
      <c r="D94" s="174"/>
      <c r="E94" s="174"/>
      <c r="F94" s="174"/>
      <c r="G94" s="174"/>
      <c r="H94" s="174"/>
      <c r="I94" s="174"/>
      <c r="J94" s="175" t="s">
        <v>111</v>
      </c>
      <c r="K94" s="174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6" t="s">
        <v>112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113</v>
      </c>
    </row>
    <row r="97" s="9" customFormat="1" ht="24.96" customHeight="1">
      <c r="A97" s="9"/>
      <c r="B97" s="177"/>
      <c r="C97" s="178"/>
      <c r="D97" s="179" t="s">
        <v>114</v>
      </c>
      <c r="E97" s="180"/>
      <c r="F97" s="180"/>
      <c r="G97" s="180"/>
      <c r="H97" s="180"/>
      <c r="I97" s="180"/>
      <c r="J97" s="181">
        <f>J126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115</v>
      </c>
      <c r="E98" s="186"/>
      <c r="F98" s="186"/>
      <c r="G98" s="186"/>
      <c r="H98" s="186"/>
      <c r="I98" s="186"/>
      <c r="J98" s="187">
        <f>J127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116</v>
      </c>
      <c r="E99" s="186"/>
      <c r="F99" s="186"/>
      <c r="G99" s="186"/>
      <c r="H99" s="186"/>
      <c r="I99" s="186"/>
      <c r="J99" s="187">
        <f>J189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117</v>
      </c>
      <c r="E100" s="186"/>
      <c r="F100" s="186"/>
      <c r="G100" s="186"/>
      <c r="H100" s="186"/>
      <c r="I100" s="186"/>
      <c r="J100" s="187">
        <f>J192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118</v>
      </c>
      <c r="E101" s="186"/>
      <c r="F101" s="186"/>
      <c r="G101" s="186"/>
      <c r="H101" s="186"/>
      <c r="I101" s="186"/>
      <c r="J101" s="187">
        <f>J197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119</v>
      </c>
      <c r="E102" s="186"/>
      <c r="F102" s="186"/>
      <c r="G102" s="186"/>
      <c r="H102" s="186"/>
      <c r="I102" s="186"/>
      <c r="J102" s="187">
        <f>J215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120</v>
      </c>
      <c r="E103" s="186"/>
      <c r="F103" s="186"/>
      <c r="G103" s="186"/>
      <c r="H103" s="186"/>
      <c r="I103" s="186"/>
      <c r="J103" s="187">
        <f>J224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121</v>
      </c>
      <c r="E104" s="186"/>
      <c r="F104" s="186"/>
      <c r="G104" s="186"/>
      <c r="H104" s="186"/>
      <c r="I104" s="186"/>
      <c r="J104" s="187">
        <f>J227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122</v>
      </c>
      <c r="E105" s="186"/>
      <c r="F105" s="186"/>
      <c r="G105" s="186"/>
      <c r="H105" s="186"/>
      <c r="I105" s="186"/>
      <c r="J105" s="187">
        <f>J238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123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2" t="str">
        <f>E7</f>
        <v>Kanalizační přípojka ulice Zborovská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98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1.1 - Kanalizační přípojka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Ústí nad Orlicí</v>
      </c>
      <c r="G119" s="41"/>
      <c r="H119" s="41"/>
      <c r="I119" s="33" t="s">
        <v>22</v>
      </c>
      <c r="J119" s="80" t="str">
        <f>IF(J12="","",J12)</f>
        <v>2. 4. 2024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 xml:space="preserve"> </v>
      </c>
      <c r="G121" s="41"/>
      <c r="H121" s="41"/>
      <c r="I121" s="33" t="s">
        <v>30</v>
      </c>
      <c r="J121" s="37" t="str">
        <f>E21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32</v>
      </c>
      <c r="J122" s="37" t="str">
        <f>E24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89"/>
      <c r="B124" s="190"/>
      <c r="C124" s="191" t="s">
        <v>124</v>
      </c>
      <c r="D124" s="192" t="s">
        <v>59</v>
      </c>
      <c r="E124" s="192" t="s">
        <v>55</v>
      </c>
      <c r="F124" s="192" t="s">
        <v>56</v>
      </c>
      <c r="G124" s="192" t="s">
        <v>125</v>
      </c>
      <c r="H124" s="192" t="s">
        <v>126</v>
      </c>
      <c r="I124" s="192" t="s">
        <v>127</v>
      </c>
      <c r="J124" s="192" t="s">
        <v>111</v>
      </c>
      <c r="K124" s="193" t="s">
        <v>128</v>
      </c>
      <c r="L124" s="194"/>
      <c r="M124" s="101" t="s">
        <v>1</v>
      </c>
      <c r="N124" s="102" t="s">
        <v>38</v>
      </c>
      <c r="O124" s="102" t="s">
        <v>129</v>
      </c>
      <c r="P124" s="102" t="s">
        <v>130</v>
      </c>
      <c r="Q124" s="102" t="s">
        <v>131</v>
      </c>
      <c r="R124" s="102" t="s">
        <v>132</v>
      </c>
      <c r="S124" s="102" t="s">
        <v>133</v>
      </c>
      <c r="T124" s="103" t="s">
        <v>134</v>
      </c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89"/>
    </row>
    <row r="125" s="2" customFormat="1" ht="22.8" customHeight="1">
      <c r="A125" s="39"/>
      <c r="B125" s="40"/>
      <c r="C125" s="108" t="s">
        <v>135</v>
      </c>
      <c r="D125" s="41"/>
      <c r="E125" s="41"/>
      <c r="F125" s="41"/>
      <c r="G125" s="41"/>
      <c r="H125" s="41"/>
      <c r="I125" s="41"/>
      <c r="J125" s="195">
        <f>BK125</f>
        <v>0</v>
      </c>
      <c r="K125" s="41"/>
      <c r="L125" s="45"/>
      <c r="M125" s="104"/>
      <c r="N125" s="196"/>
      <c r="O125" s="105"/>
      <c r="P125" s="197">
        <f>P126</f>
        <v>0</v>
      </c>
      <c r="Q125" s="105"/>
      <c r="R125" s="197">
        <f>R126</f>
        <v>4.03173695</v>
      </c>
      <c r="S125" s="105"/>
      <c r="T125" s="198">
        <f>T126</f>
        <v>5.3800000000000008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73</v>
      </c>
      <c r="AU125" s="18" t="s">
        <v>113</v>
      </c>
      <c r="BK125" s="199">
        <f>BK126</f>
        <v>0</v>
      </c>
    </row>
    <row r="126" s="12" customFormat="1" ht="25.92" customHeight="1">
      <c r="A126" s="12"/>
      <c r="B126" s="200"/>
      <c r="C126" s="201"/>
      <c r="D126" s="202" t="s">
        <v>73</v>
      </c>
      <c r="E126" s="203" t="s">
        <v>136</v>
      </c>
      <c r="F126" s="203" t="s">
        <v>137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P127+P189+P192+P197+P215+P224+P227+P238</f>
        <v>0</v>
      </c>
      <c r="Q126" s="208"/>
      <c r="R126" s="209">
        <f>R127+R189+R192+R197+R215+R224+R227+R238</f>
        <v>4.03173695</v>
      </c>
      <c r="S126" s="208"/>
      <c r="T126" s="210">
        <f>T127+T189+T192+T197+T215+T224+T227+T238</f>
        <v>5.3800000000000008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82</v>
      </c>
      <c r="AT126" s="212" t="s">
        <v>73</v>
      </c>
      <c r="AU126" s="212" t="s">
        <v>74</v>
      </c>
      <c r="AY126" s="211" t="s">
        <v>138</v>
      </c>
      <c r="BK126" s="213">
        <f>BK127+BK189+BK192+BK197+BK215+BK224+BK227+BK238</f>
        <v>0</v>
      </c>
    </row>
    <row r="127" s="12" customFormat="1" ht="22.8" customHeight="1">
      <c r="A127" s="12"/>
      <c r="B127" s="200"/>
      <c r="C127" s="201"/>
      <c r="D127" s="202" t="s">
        <v>73</v>
      </c>
      <c r="E127" s="214" t="s">
        <v>82</v>
      </c>
      <c r="F127" s="214" t="s">
        <v>139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SUM(P128:P188)</f>
        <v>0</v>
      </c>
      <c r="Q127" s="208"/>
      <c r="R127" s="209">
        <f>SUM(R128:R188)</f>
        <v>0.018214999999999999</v>
      </c>
      <c r="S127" s="208"/>
      <c r="T127" s="210">
        <f>SUM(T128:T188)</f>
        <v>4.4800000000000004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82</v>
      </c>
      <c r="AT127" s="212" t="s">
        <v>73</v>
      </c>
      <c r="AU127" s="212" t="s">
        <v>82</v>
      </c>
      <c r="AY127" s="211" t="s">
        <v>138</v>
      </c>
      <c r="BK127" s="213">
        <f>SUM(BK128:BK188)</f>
        <v>0</v>
      </c>
    </row>
    <row r="128" s="2" customFormat="1" ht="24.15" customHeight="1">
      <c r="A128" s="39"/>
      <c r="B128" s="40"/>
      <c r="C128" s="216" t="s">
        <v>82</v>
      </c>
      <c r="D128" s="216" t="s">
        <v>140</v>
      </c>
      <c r="E128" s="217" t="s">
        <v>141</v>
      </c>
      <c r="F128" s="218" t="s">
        <v>142</v>
      </c>
      <c r="G128" s="219" t="s">
        <v>143</v>
      </c>
      <c r="H128" s="220">
        <v>5.5</v>
      </c>
      <c r="I128" s="221"/>
      <c r="J128" s="222">
        <f>ROUND(I128*H128,2)</f>
        <v>0</v>
      </c>
      <c r="K128" s="218" t="s">
        <v>144</v>
      </c>
      <c r="L128" s="45"/>
      <c r="M128" s="223" t="s">
        <v>1</v>
      </c>
      <c r="N128" s="224" t="s">
        <v>39</v>
      </c>
      <c r="O128" s="92"/>
      <c r="P128" s="225">
        <f>O128*H128</f>
        <v>0</v>
      </c>
      <c r="Q128" s="225">
        <v>0</v>
      </c>
      <c r="R128" s="225">
        <f>Q128*H128</f>
        <v>0</v>
      </c>
      <c r="S128" s="225">
        <v>0.44</v>
      </c>
      <c r="T128" s="226">
        <f>S128*H128</f>
        <v>2.4199999999999999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7" t="s">
        <v>145</v>
      </c>
      <c r="AT128" s="227" t="s">
        <v>140</v>
      </c>
      <c r="AU128" s="227" t="s">
        <v>85</v>
      </c>
      <c r="AY128" s="18" t="s">
        <v>138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8" t="s">
        <v>82</v>
      </c>
      <c r="BK128" s="228">
        <f>ROUND(I128*H128,2)</f>
        <v>0</v>
      </c>
      <c r="BL128" s="18" t="s">
        <v>145</v>
      </c>
      <c r="BM128" s="227" t="s">
        <v>146</v>
      </c>
    </row>
    <row r="129" s="13" customFormat="1">
      <c r="A129" s="13"/>
      <c r="B129" s="229"/>
      <c r="C129" s="230"/>
      <c r="D129" s="231" t="s">
        <v>147</v>
      </c>
      <c r="E129" s="232" t="s">
        <v>1</v>
      </c>
      <c r="F129" s="233" t="s">
        <v>148</v>
      </c>
      <c r="G129" s="230"/>
      <c r="H129" s="234">
        <v>5.5</v>
      </c>
      <c r="I129" s="235"/>
      <c r="J129" s="230"/>
      <c r="K129" s="230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147</v>
      </c>
      <c r="AU129" s="240" t="s">
        <v>85</v>
      </c>
      <c r="AV129" s="13" t="s">
        <v>85</v>
      </c>
      <c r="AW129" s="13" t="s">
        <v>31</v>
      </c>
      <c r="AX129" s="13" t="s">
        <v>82</v>
      </c>
      <c r="AY129" s="240" t="s">
        <v>138</v>
      </c>
    </row>
    <row r="130" s="2" customFormat="1" ht="24.15" customHeight="1">
      <c r="A130" s="39"/>
      <c r="B130" s="40"/>
      <c r="C130" s="216" t="s">
        <v>85</v>
      </c>
      <c r="D130" s="216" t="s">
        <v>140</v>
      </c>
      <c r="E130" s="217" t="s">
        <v>149</v>
      </c>
      <c r="F130" s="218" t="s">
        <v>150</v>
      </c>
      <c r="G130" s="219" t="s">
        <v>143</v>
      </c>
      <c r="H130" s="220">
        <v>7.5</v>
      </c>
      <c r="I130" s="221"/>
      <c r="J130" s="222">
        <f>ROUND(I130*H130,2)</f>
        <v>0</v>
      </c>
      <c r="K130" s="218" t="s">
        <v>144</v>
      </c>
      <c r="L130" s="45"/>
      <c r="M130" s="223" t="s">
        <v>1</v>
      </c>
      <c r="N130" s="224" t="s">
        <v>39</v>
      </c>
      <c r="O130" s="92"/>
      <c r="P130" s="225">
        <f>O130*H130</f>
        <v>0</v>
      </c>
      <c r="Q130" s="225">
        <v>0</v>
      </c>
      <c r="R130" s="225">
        <f>Q130*H130</f>
        <v>0</v>
      </c>
      <c r="S130" s="225">
        <v>0.22</v>
      </c>
      <c r="T130" s="226">
        <f>S130*H130</f>
        <v>1.6499999999999999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7" t="s">
        <v>145</v>
      </c>
      <c r="AT130" s="227" t="s">
        <v>140</v>
      </c>
      <c r="AU130" s="227" t="s">
        <v>85</v>
      </c>
      <c r="AY130" s="18" t="s">
        <v>138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8" t="s">
        <v>82</v>
      </c>
      <c r="BK130" s="228">
        <f>ROUND(I130*H130,2)</f>
        <v>0</v>
      </c>
      <c r="BL130" s="18" t="s">
        <v>145</v>
      </c>
      <c r="BM130" s="227" t="s">
        <v>151</v>
      </c>
    </row>
    <row r="131" s="13" customFormat="1">
      <c r="A131" s="13"/>
      <c r="B131" s="229"/>
      <c r="C131" s="230"/>
      <c r="D131" s="231" t="s">
        <v>147</v>
      </c>
      <c r="E131" s="232" t="s">
        <v>1</v>
      </c>
      <c r="F131" s="233" t="s">
        <v>152</v>
      </c>
      <c r="G131" s="230"/>
      <c r="H131" s="234">
        <v>7.5</v>
      </c>
      <c r="I131" s="235"/>
      <c r="J131" s="230"/>
      <c r="K131" s="230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147</v>
      </c>
      <c r="AU131" s="240" t="s">
        <v>85</v>
      </c>
      <c r="AV131" s="13" t="s">
        <v>85</v>
      </c>
      <c r="AW131" s="13" t="s">
        <v>31</v>
      </c>
      <c r="AX131" s="13" t="s">
        <v>82</v>
      </c>
      <c r="AY131" s="240" t="s">
        <v>138</v>
      </c>
    </row>
    <row r="132" s="2" customFormat="1" ht="16.5" customHeight="1">
      <c r="A132" s="39"/>
      <c r="B132" s="40"/>
      <c r="C132" s="216" t="s">
        <v>153</v>
      </c>
      <c r="D132" s="216" t="s">
        <v>140</v>
      </c>
      <c r="E132" s="217" t="s">
        <v>154</v>
      </c>
      <c r="F132" s="218" t="s">
        <v>155</v>
      </c>
      <c r="G132" s="219" t="s">
        <v>156</v>
      </c>
      <c r="H132" s="220">
        <v>2</v>
      </c>
      <c r="I132" s="221"/>
      <c r="J132" s="222">
        <f>ROUND(I132*H132,2)</f>
        <v>0</v>
      </c>
      <c r="K132" s="218" t="s">
        <v>144</v>
      </c>
      <c r="L132" s="45"/>
      <c r="M132" s="223" t="s">
        <v>1</v>
      </c>
      <c r="N132" s="224" t="s">
        <v>39</v>
      </c>
      <c r="O132" s="92"/>
      <c r="P132" s="225">
        <f>O132*H132</f>
        <v>0</v>
      </c>
      <c r="Q132" s="225">
        <v>0</v>
      </c>
      <c r="R132" s="225">
        <f>Q132*H132</f>
        <v>0</v>
      </c>
      <c r="S132" s="225">
        <v>0.20499999999999999</v>
      </c>
      <c r="T132" s="226">
        <f>S132*H132</f>
        <v>0.40999999999999998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7" t="s">
        <v>145</v>
      </c>
      <c r="AT132" s="227" t="s">
        <v>140</v>
      </c>
      <c r="AU132" s="227" t="s">
        <v>85</v>
      </c>
      <c r="AY132" s="18" t="s">
        <v>138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8" t="s">
        <v>82</v>
      </c>
      <c r="BK132" s="228">
        <f>ROUND(I132*H132,2)</f>
        <v>0</v>
      </c>
      <c r="BL132" s="18" t="s">
        <v>145</v>
      </c>
      <c r="BM132" s="227" t="s">
        <v>157</v>
      </c>
    </row>
    <row r="133" s="13" customFormat="1">
      <c r="A133" s="13"/>
      <c r="B133" s="229"/>
      <c r="C133" s="230"/>
      <c r="D133" s="231" t="s">
        <v>147</v>
      </c>
      <c r="E133" s="232" t="s">
        <v>1</v>
      </c>
      <c r="F133" s="233" t="s">
        <v>158</v>
      </c>
      <c r="G133" s="230"/>
      <c r="H133" s="234">
        <v>2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147</v>
      </c>
      <c r="AU133" s="240" t="s">
        <v>85</v>
      </c>
      <c r="AV133" s="13" t="s">
        <v>85</v>
      </c>
      <c r="AW133" s="13" t="s">
        <v>31</v>
      </c>
      <c r="AX133" s="13" t="s">
        <v>82</v>
      </c>
      <c r="AY133" s="240" t="s">
        <v>138</v>
      </c>
    </row>
    <row r="134" s="2" customFormat="1" ht="24.15" customHeight="1">
      <c r="A134" s="39"/>
      <c r="B134" s="40"/>
      <c r="C134" s="216" t="s">
        <v>145</v>
      </c>
      <c r="D134" s="216" t="s">
        <v>140</v>
      </c>
      <c r="E134" s="217" t="s">
        <v>159</v>
      </c>
      <c r="F134" s="218" t="s">
        <v>160</v>
      </c>
      <c r="G134" s="219" t="s">
        <v>161</v>
      </c>
      <c r="H134" s="220">
        <v>2.5</v>
      </c>
      <c r="I134" s="221"/>
      <c r="J134" s="222">
        <f>ROUND(I134*H134,2)</f>
        <v>0</v>
      </c>
      <c r="K134" s="218" t="s">
        <v>144</v>
      </c>
      <c r="L134" s="45"/>
      <c r="M134" s="223" t="s">
        <v>1</v>
      </c>
      <c r="N134" s="224" t="s">
        <v>39</v>
      </c>
      <c r="O134" s="92"/>
      <c r="P134" s="225">
        <f>O134*H134</f>
        <v>0</v>
      </c>
      <c r="Q134" s="225">
        <v>3.0000000000000001E-05</v>
      </c>
      <c r="R134" s="225">
        <f>Q134*H134</f>
        <v>7.5000000000000007E-05</v>
      </c>
      <c r="S134" s="225">
        <v>0</v>
      </c>
      <c r="T134" s="22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7" t="s">
        <v>145</v>
      </c>
      <c r="AT134" s="227" t="s">
        <v>140</v>
      </c>
      <c r="AU134" s="227" t="s">
        <v>85</v>
      </c>
      <c r="AY134" s="18" t="s">
        <v>138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8" t="s">
        <v>82</v>
      </c>
      <c r="BK134" s="228">
        <f>ROUND(I134*H134,2)</f>
        <v>0</v>
      </c>
      <c r="BL134" s="18" t="s">
        <v>145</v>
      </c>
      <c r="BM134" s="227" t="s">
        <v>162</v>
      </c>
    </row>
    <row r="135" s="13" customFormat="1">
      <c r="A135" s="13"/>
      <c r="B135" s="229"/>
      <c r="C135" s="230"/>
      <c r="D135" s="231" t="s">
        <v>147</v>
      </c>
      <c r="E135" s="232" t="s">
        <v>1</v>
      </c>
      <c r="F135" s="233" t="s">
        <v>163</v>
      </c>
      <c r="G135" s="230"/>
      <c r="H135" s="234">
        <v>2.5</v>
      </c>
      <c r="I135" s="235"/>
      <c r="J135" s="230"/>
      <c r="K135" s="230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147</v>
      </c>
      <c r="AU135" s="240" t="s">
        <v>85</v>
      </c>
      <c r="AV135" s="13" t="s">
        <v>85</v>
      </c>
      <c r="AW135" s="13" t="s">
        <v>31</v>
      </c>
      <c r="AX135" s="13" t="s">
        <v>82</v>
      </c>
      <c r="AY135" s="240" t="s">
        <v>138</v>
      </c>
    </row>
    <row r="136" s="2" customFormat="1" ht="24.15" customHeight="1">
      <c r="A136" s="39"/>
      <c r="B136" s="40"/>
      <c r="C136" s="216" t="s">
        <v>108</v>
      </c>
      <c r="D136" s="216" t="s">
        <v>140</v>
      </c>
      <c r="E136" s="217" t="s">
        <v>164</v>
      </c>
      <c r="F136" s="218" t="s">
        <v>165</v>
      </c>
      <c r="G136" s="219" t="s">
        <v>166</v>
      </c>
      <c r="H136" s="220">
        <v>0.25</v>
      </c>
      <c r="I136" s="221"/>
      <c r="J136" s="222">
        <f>ROUND(I136*H136,2)</f>
        <v>0</v>
      </c>
      <c r="K136" s="218" t="s">
        <v>144</v>
      </c>
      <c r="L136" s="45"/>
      <c r="M136" s="223" t="s">
        <v>1</v>
      </c>
      <c r="N136" s="224" t="s">
        <v>39</v>
      </c>
      <c r="O136" s="92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7" t="s">
        <v>145</v>
      </c>
      <c r="AT136" s="227" t="s">
        <v>140</v>
      </c>
      <c r="AU136" s="227" t="s">
        <v>85</v>
      </c>
      <c r="AY136" s="18" t="s">
        <v>138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8" t="s">
        <v>82</v>
      </c>
      <c r="BK136" s="228">
        <f>ROUND(I136*H136,2)</f>
        <v>0</v>
      </c>
      <c r="BL136" s="18" t="s">
        <v>145</v>
      </c>
      <c r="BM136" s="227" t="s">
        <v>167</v>
      </c>
    </row>
    <row r="137" s="13" customFormat="1">
      <c r="A137" s="13"/>
      <c r="B137" s="229"/>
      <c r="C137" s="230"/>
      <c r="D137" s="231" t="s">
        <v>147</v>
      </c>
      <c r="E137" s="232" t="s">
        <v>1</v>
      </c>
      <c r="F137" s="233" t="s">
        <v>168</v>
      </c>
      <c r="G137" s="230"/>
      <c r="H137" s="234">
        <v>0.25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147</v>
      </c>
      <c r="AU137" s="240" t="s">
        <v>85</v>
      </c>
      <c r="AV137" s="13" t="s">
        <v>85</v>
      </c>
      <c r="AW137" s="13" t="s">
        <v>31</v>
      </c>
      <c r="AX137" s="13" t="s">
        <v>82</v>
      </c>
      <c r="AY137" s="240" t="s">
        <v>138</v>
      </c>
    </row>
    <row r="138" s="2" customFormat="1" ht="16.5" customHeight="1">
      <c r="A138" s="39"/>
      <c r="B138" s="40"/>
      <c r="C138" s="216" t="s">
        <v>169</v>
      </c>
      <c r="D138" s="216" t="s">
        <v>140</v>
      </c>
      <c r="E138" s="217" t="s">
        <v>170</v>
      </c>
      <c r="F138" s="218" t="s">
        <v>171</v>
      </c>
      <c r="G138" s="219" t="s">
        <v>156</v>
      </c>
      <c r="H138" s="220">
        <v>10</v>
      </c>
      <c r="I138" s="221"/>
      <c r="J138" s="222">
        <f>ROUND(I138*H138,2)</f>
        <v>0</v>
      </c>
      <c r="K138" s="218" t="s">
        <v>144</v>
      </c>
      <c r="L138" s="45"/>
      <c r="M138" s="223" t="s">
        <v>1</v>
      </c>
      <c r="N138" s="224" t="s">
        <v>39</v>
      </c>
      <c r="O138" s="92"/>
      <c r="P138" s="225">
        <f>O138*H138</f>
        <v>0</v>
      </c>
      <c r="Q138" s="225">
        <v>0.00055999999999999995</v>
      </c>
      <c r="R138" s="225">
        <f>Q138*H138</f>
        <v>0.0055999999999999991</v>
      </c>
      <c r="S138" s="225">
        <v>0</v>
      </c>
      <c r="T138" s="22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7" t="s">
        <v>145</v>
      </c>
      <c r="AT138" s="227" t="s">
        <v>140</v>
      </c>
      <c r="AU138" s="227" t="s">
        <v>85</v>
      </c>
      <c r="AY138" s="18" t="s">
        <v>138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8" t="s">
        <v>82</v>
      </c>
      <c r="BK138" s="228">
        <f>ROUND(I138*H138,2)</f>
        <v>0</v>
      </c>
      <c r="BL138" s="18" t="s">
        <v>145</v>
      </c>
      <c r="BM138" s="227" t="s">
        <v>172</v>
      </c>
    </row>
    <row r="139" s="13" customFormat="1">
      <c r="A139" s="13"/>
      <c r="B139" s="229"/>
      <c r="C139" s="230"/>
      <c r="D139" s="231" t="s">
        <v>147</v>
      </c>
      <c r="E139" s="232" t="s">
        <v>1</v>
      </c>
      <c r="F139" s="233" t="s">
        <v>173</v>
      </c>
      <c r="G139" s="230"/>
      <c r="H139" s="234">
        <v>10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147</v>
      </c>
      <c r="AU139" s="240" t="s">
        <v>85</v>
      </c>
      <c r="AV139" s="13" t="s">
        <v>85</v>
      </c>
      <c r="AW139" s="13" t="s">
        <v>31</v>
      </c>
      <c r="AX139" s="13" t="s">
        <v>82</v>
      </c>
      <c r="AY139" s="240" t="s">
        <v>138</v>
      </c>
    </row>
    <row r="140" s="2" customFormat="1" ht="21.75" customHeight="1">
      <c r="A140" s="39"/>
      <c r="B140" s="40"/>
      <c r="C140" s="216" t="s">
        <v>174</v>
      </c>
      <c r="D140" s="216" t="s">
        <v>140</v>
      </c>
      <c r="E140" s="217" t="s">
        <v>175</v>
      </c>
      <c r="F140" s="218" t="s">
        <v>176</v>
      </c>
      <c r="G140" s="219" t="s">
        <v>156</v>
      </c>
      <c r="H140" s="220">
        <v>10</v>
      </c>
      <c r="I140" s="221"/>
      <c r="J140" s="222">
        <f>ROUND(I140*H140,2)</f>
        <v>0</v>
      </c>
      <c r="K140" s="218" t="s">
        <v>144</v>
      </c>
      <c r="L140" s="45"/>
      <c r="M140" s="223" t="s">
        <v>1</v>
      </c>
      <c r="N140" s="224" t="s">
        <v>39</v>
      </c>
      <c r="O140" s="92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7" t="s">
        <v>145</v>
      </c>
      <c r="AT140" s="227" t="s">
        <v>140</v>
      </c>
      <c r="AU140" s="227" t="s">
        <v>85</v>
      </c>
      <c r="AY140" s="18" t="s">
        <v>138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8" t="s">
        <v>82</v>
      </c>
      <c r="BK140" s="228">
        <f>ROUND(I140*H140,2)</f>
        <v>0</v>
      </c>
      <c r="BL140" s="18" t="s">
        <v>145</v>
      </c>
      <c r="BM140" s="227" t="s">
        <v>177</v>
      </c>
    </row>
    <row r="141" s="13" customFormat="1">
      <c r="A141" s="13"/>
      <c r="B141" s="229"/>
      <c r="C141" s="230"/>
      <c r="D141" s="231" t="s">
        <v>147</v>
      </c>
      <c r="E141" s="232" t="s">
        <v>1</v>
      </c>
      <c r="F141" s="233" t="s">
        <v>173</v>
      </c>
      <c r="G141" s="230"/>
      <c r="H141" s="234">
        <v>10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147</v>
      </c>
      <c r="AU141" s="240" t="s">
        <v>85</v>
      </c>
      <c r="AV141" s="13" t="s">
        <v>85</v>
      </c>
      <c r="AW141" s="13" t="s">
        <v>31</v>
      </c>
      <c r="AX141" s="13" t="s">
        <v>82</v>
      </c>
      <c r="AY141" s="240" t="s">
        <v>138</v>
      </c>
    </row>
    <row r="142" s="2" customFormat="1" ht="24.15" customHeight="1">
      <c r="A142" s="39"/>
      <c r="B142" s="40"/>
      <c r="C142" s="216" t="s">
        <v>178</v>
      </c>
      <c r="D142" s="216" t="s">
        <v>140</v>
      </c>
      <c r="E142" s="217" t="s">
        <v>179</v>
      </c>
      <c r="F142" s="218" t="s">
        <v>180</v>
      </c>
      <c r="G142" s="219" t="s">
        <v>156</v>
      </c>
      <c r="H142" s="220">
        <v>2</v>
      </c>
      <c r="I142" s="221"/>
      <c r="J142" s="222">
        <f>ROUND(I142*H142,2)</f>
        <v>0</v>
      </c>
      <c r="K142" s="218" t="s">
        <v>144</v>
      </c>
      <c r="L142" s="45"/>
      <c r="M142" s="223" t="s">
        <v>1</v>
      </c>
      <c r="N142" s="224" t="s">
        <v>39</v>
      </c>
      <c r="O142" s="92"/>
      <c r="P142" s="225">
        <f>O142*H142</f>
        <v>0</v>
      </c>
      <c r="Q142" s="225">
        <v>0.00046999999999999999</v>
      </c>
      <c r="R142" s="225">
        <f>Q142*H142</f>
        <v>0.00093999999999999997</v>
      </c>
      <c r="S142" s="225">
        <v>0</v>
      </c>
      <c r="T142" s="22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7" t="s">
        <v>145</v>
      </c>
      <c r="AT142" s="227" t="s">
        <v>140</v>
      </c>
      <c r="AU142" s="227" t="s">
        <v>85</v>
      </c>
      <c r="AY142" s="18" t="s">
        <v>138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8" t="s">
        <v>82</v>
      </c>
      <c r="BK142" s="228">
        <f>ROUND(I142*H142,2)</f>
        <v>0</v>
      </c>
      <c r="BL142" s="18" t="s">
        <v>145</v>
      </c>
      <c r="BM142" s="227" t="s">
        <v>181</v>
      </c>
    </row>
    <row r="143" s="13" customFormat="1">
      <c r="A143" s="13"/>
      <c r="B143" s="229"/>
      <c r="C143" s="230"/>
      <c r="D143" s="231" t="s">
        <v>147</v>
      </c>
      <c r="E143" s="232" t="s">
        <v>1</v>
      </c>
      <c r="F143" s="233" t="s">
        <v>158</v>
      </c>
      <c r="G143" s="230"/>
      <c r="H143" s="234">
        <v>2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147</v>
      </c>
      <c r="AU143" s="240" t="s">
        <v>85</v>
      </c>
      <c r="AV143" s="13" t="s">
        <v>85</v>
      </c>
      <c r="AW143" s="13" t="s">
        <v>31</v>
      </c>
      <c r="AX143" s="13" t="s">
        <v>82</v>
      </c>
      <c r="AY143" s="240" t="s">
        <v>138</v>
      </c>
    </row>
    <row r="144" s="2" customFormat="1" ht="24.15" customHeight="1">
      <c r="A144" s="39"/>
      <c r="B144" s="40"/>
      <c r="C144" s="216" t="s">
        <v>182</v>
      </c>
      <c r="D144" s="216" t="s">
        <v>140</v>
      </c>
      <c r="E144" s="217" t="s">
        <v>183</v>
      </c>
      <c r="F144" s="218" t="s">
        <v>184</v>
      </c>
      <c r="G144" s="219" t="s">
        <v>156</v>
      </c>
      <c r="H144" s="220">
        <v>2</v>
      </c>
      <c r="I144" s="221"/>
      <c r="J144" s="222">
        <f>ROUND(I144*H144,2)</f>
        <v>0</v>
      </c>
      <c r="K144" s="218" t="s">
        <v>144</v>
      </c>
      <c r="L144" s="45"/>
      <c r="M144" s="223" t="s">
        <v>1</v>
      </c>
      <c r="N144" s="224" t="s">
        <v>39</v>
      </c>
      <c r="O144" s="92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7" t="s">
        <v>145</v>
      </c>
      <c r="AT144" s="227" t="s">
        <v>140</v>
      </c>
      <c r="AU144" s="227" t="s">
        <v>85</v>
      </c>
      <c r="AY144" s="18" t="s">
        <v>138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8" t="s">
        <v>82</v>
      </c>
      <c r="BK144" s="228">
        <f>ROUND(I144*H144,2)</f>
        <v>0</v>
      </c>
      <c r="BL144" s="18" t="s">
        <v>145</v>
      </c>
      <c r="BM144" s="227" t="s">
        <v>185</v>
      </c>
    </row>
    <row r="145" s="13" customFormat="1">
      <c r="A145" s="13"/>
      <c r="B145" s="229"/>
      <c r="C145" s="230"/>
      <c r="D145" s="231" t="s">
        <v>147</v>
      </c>
      <c r="E145" s="232" t="s">
        <v>1</v>
      </c>
      <c r="F145" s="233" t="s">
        <v>158</v>
      </c>
      <c r="G145" s="230"/>
      <c r="H145" s="234">
        <v>2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147</v>
      </c>
      <c r="AU145" s="240" t="s">
        <v>85</v>
      </c>
      <c r="AV145" s="13" t="s">
        <v>85</v>
      </c>
      <c r="AW145" s="13" t="s">
        <v>31</v>
      </c>
      <c r="AX145" s="13" t="s">
        <v>82</v>
      </c>
      <c r="AY145" s="240" t="s">
        <v>138</v>
      </c>
    </row>
    <row r="146" s="2" customFormat="1" ht="33" customHeight="1">
      <c r="A146" s="39"/>
      <c r="B146" s="40"/>
      <c r="C146" s="216" t="s">
        <v>186</v>
      </c>
      <c r="D146" s="216" t="s">
        <v>140</v>
      </c>
      <c r="E146" s="217" t="s">
        <v>187</v>
      </c>
      <c r="F146" s="218" t="s">
        <v>188</v>
      </c>
      <c r="G146" s="219" t="s">
        <v>189</v>
      </c>
      <c r="H146" s="220">
        <v>8.8000000000000007</v>
      </c>
      <c r="I146" s="221"/>
      <c r="J146" s="222">
        <f>ROUND(I146*H146,2)</f>
        <v>0</v>
      </c>
      <c r="K146" s="218" t="s">
        <v>144</v>
      </c>
      <c r="L146" s="45"/>
      <c r="M146" s="223" t="s">
        <v>1</v>
      </c>
      <c r="N146" s="224" t="s">
        <v>39</v>
      </c>
      <c r="O146" s="92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7" t="s">
        <v>145</v>
      </c>
      <c r="AT146" s="227" t="s">
        <v>140</v>
      </c>
      <c r="AU146" s="227" t="s">
        <v>85</v>
      </c>
      <c r="AY146" s="18" t="s">
        <v>138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8" t="s">
        <v>82</v>
      </c>
      <c r="BK146" s="228">
        <f>ROUND(I146*H146,2)</f>
        <v>0</v>
      </c>
      <c r="BL146" s="18" t="s">
        <v>145</v>
      </c>
      <c r="BM146" s="227" t="s">
        <v>190</v>
      </c>
    </row>
    <row r="147" s="14" customFormat="1">
      <c r="A147" s="14"/>
      <c r="B147" s="241"/>
      <c r="C147" s="242"/>
      <c r="D147" s="231" t="s">
        <v>147</v>
      </c>
      <c r="E147" s="243" t="s">
        <v>1</v>
      </c>
      <c r="F147" s="244" t="s">
        <v>191</v>
      </c>
      <c r="G147" s="242"/>
      <c r="H147" s="243" t="s">
        <v>1</v>
      </c>
      <c r="I147" s="245"/>
      <c r="J147" s="242"/>
      <c r="K147" s="242"/>
      <c r="L147" s="246"/>
      <c r="M147" s="247"/>
      <c r="N147" s="248"/>
      <c r="O147" s="248"/>
      <c r="P147" s="248"/>
      <c r="Q147" s="248"/>
      <c r="R147" s="248"/>
      <c r="S147" s="248"/>
      <c r="T147" s="24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0" t="s">
        <v>147</v>
      </c>
      <c r="AU147" s="250" t="s">
        <v>85</v>
      </c>
      <c r="AV147" s="14" t="s">
        <v>82</v>
      </c>
      <c r="AW147" s="14" t="s">
        <v>31</v>
      </c>
      <c r="AX147" s="14" t="s">
        <v>74</v>
      </c>
      <c r="AY147" s="250" t="s">
        <v>138</v>
      </c>
    </row>
    <row r="148" s="13" customFormat="1">
      <c r="A148" s="13"/>
      <c r="B148" s="229"/>
      <c r="C148" s="230"/>
      <c r="D148" s="231" t="s">
        <v>147</v>
      </c>
      <c r="E148" s="232" t="s">
        <v>1</v>
      </c>
      <c r="F148" s="233" t="s">
        <v>192</v>
      </c>
      <c r="G148" s="230"/>
      <c r="H148" s="234">
        <v>11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147</v>
      </c>
      <c r="AU148" s="240" t="s">
        <v>85</v>
      </c>
      <c r="AV148" s="13" t="s">
        <v>85</v>
      </c>
      <c r="AW148" s="13" t="s">
        <v>31</v>
      </c>
      <c r="AX148" s="13" t="s">
        <v>74</v>
      </c>
      <c r="AY148" s="240" t="s">
        <v>138</v>
      </c>
    </row>
    <row r="149" s="13" customFormat="1">
      <c r="A149" s="13"/>
      <c r="B149" s="229"/>
      <c r="C149" s="230"/>
      <c r="D149" s="231" t="s">
        <v>147</v>
      </c>
      <c r="E149" s="232" t="s">
        <v>1</v>
      </c>
      <c r="F149" s="233" t="s">
        <v>193</v>
      </c>
      <c r="G149" s="230"/>
      <c r="H149" s="234">
        <v>-2.2000000000000002</v>
      </c>
      <c r="I149" s="235"/>
      <c r="J149" s="230"/>
      <c r="K149" s="230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147</v>
      </c>
      <c r="AU149" s="240" t="s">
        <v>85</v>
      </c>
      <c r="AV149" s="13" t="s">
        <v>85</v>
      </c>
      <c r="AW149" s="13" t="s">
        <v>31</v>
      </c>
      <c r="AX149" s="13" t="s">
        <v>74</v>
      </c>
      <c r="AY149" s="240" t="s">
        <v>138</v>
      </c>
    </row>
    <row r="150" s="15" customFormat="1">
      <c r="A150" s="15"/>
      <c r="B150" s="251"/>
      <c r="C150" s="252"/>
      <c r="D150" s="231" t="s">
        <v>147</v>
      </c>
      <c r="E150" s="253" t="s">
        <v>88</v>
      </c>
      <c r="F150" s="254" t="s">
        <v>194</v>
      </c>
      <c r="G150" s="252"/>
      <c r="H150" s="255">
        <v>8.8000000000000007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1" t="s">
        <v>147</v>
      </c>
      <c r="AU150" s="261" t="s">
        <v>85</v>
      </c>
      <c r="AV150" s="15" t="s">
        <v>145</v>
      </c>
      <c r="AW150" s="15" t="s">
        <v>31</v>
      </c>
      <c r="AX150" s="15" t="s">
        <v>74</v>
      </c>
      <c r="AY150" s="261" t="s">
        <v>138</v>
      </c>
    </row>
    <row r="151" s="13" customFormat="1">
      <c r="A151" s="13"/>
      <c r="B151" s="229"/>
      <c r="C151" s="230"/>
      <c r="D151" s="231" t="s">
        <v>147</v>
      </c>
      <c r="E151" s="232" t="s">
        <v>1</v>
      </c>
      <c r="F151" s="233" t="s">
        <v>88</v>
      </c>
      <c r="G151" s="230"/>
      <c r="H151" s="234">
        <v>8.8000000000000007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147</v>
      </c>
      <c r="AU151" s="240" t="s">
        <v>85</v>
      </c>
      <c r="AV151" s="13" t="s">
        <v>85</v>
      </c>
      <c r="AW151" s="13" t="s">
        <v>31</v>
      </c>
      <c r="AX151" s="13" t="s">
        <v>82</v>
      </c>
      <c r="AY151" s="240" t="s">
        <v>138</v>
      </c>
    </row>
    <row r="152" s="2" customFormat="1" ht="21.75" customHeight="1">
      <c r="A152" s="39"/>
      <c r="B152" s="40"/>
      <c r="C152" s="216" t="s">
        <v>195</v>
      </c>
      <c r="D152" s="216" t="s">
        <v>140</v>
      </c>
      <c r="E152" s="217" t="s">
        <v>196</v>
      </c>
      <c r="F152" s="218" t="s">
        <v>197</v>
      </c>
      <c r="G152" s="219" t="s">
        <v>143</v>
      </c>
      <c r="H152" s="220">
        <v>20</v>
      </c>
      <c r="I152" s="221"/>
      <c r="J152" s="222">
        <f>ROUND(I152*H152,2)</f>
        <v>0</v>
      </c>
      <c r="K152" s="218" t="s">
        <v>144</v>
      </c>
      <c r="L152" s="45"/>
      <c r="M152" s="223" t="s">
        <v>1</v>
      </c>
      <c r="N152" s="224" t="s">
        <v>39</v>
      </c>
      <c r="O152" s="92"/>
      <c r="P152" s="225">
        <f>O152*H152</f>
        <v>0</v>
      </c>
      <c r="Q152" s="225">
        <v>0.00058</v>
      </c>
      <c r="R152" s="225">
        <f>Q152*H152</f>
        <v>0.011599999999999999</v>
      </c>
      <c r="S152" s="225">
        <v>0</v>
      </c>
      <c r="T152" s="22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7" t="s">
        <v>145</v>
      </c>
      <c r="AT152" s="227" t="s">
        <v>140</v>
      </c>
      <c r="AU152" s="227" t="s">
        <v>85</v>
      </c>
      <c r="AY152" s="18" t="s">
        <v>138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8" t="s">
        <v>82</v>
      </c>
      <c r="BK152" s="228">
        <f>ROUND(I152*H152,2)</f>
        <v>0</v>
      </c>
      <c r="BL152" s="18" t="s">
        <v>145</v>
      </c>
      <c r="BM152" s="227" t="s">
        <v>198</v>
      </c>
    </row>
    <row r="153" s="13" customFormat="1">
      <c r="A153" s="13"/>
      <c r="B153" s="229"/>
      <c r="C153" s="230"/>
      <c r="D153" s="231" t="s">
        <v>147</v>
      </c>
      <c r="E153" s="232" t="s">
        <v>1</v>
      </c>
      <c r="F153" s="233" t="s">
        <v>199</v>
      </c>
      <c r="G153" s="230"/>
      <c r="H153" s="234">
        <v>20</v>
      </c>
      <c r="I153" s="235"/>
      <c r="J153" s="230"/>
      <c r="K153" s="230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147</v>
      </c>
      <c r="AU153" s="240" t="s">
        <v>85</v>
      </c>
      <c r="AV153" s="13" t="s">
        <v>85</v>
      </c>
      <c r="AW153" s="13" t="s">
        <v>31</v>
      </c>
      <c r="AX153" s="13" t="s">
        <v>82</v>
      </c>
      <c r="AY153" s="240" t="s">
        <v>138</v>
      </c>
    </row>
    <row r="154" s="2" customFormat="1" ht="21.75" customHeight="1">
      <c r="A154" s="39"/>
      <c r="B154" s="40"/>
      <c r="C154" s="216" t="s">
        <v>8</v>
      </c>
      <c r="D154" s="216" t="s">
        <v>140</v>
      </c>
      <c r="E154" s="217" t="s">
        <v>200</v>
      </c>
      <c r="F154" s="218" t="s">
        <v>201</v>
      </c>
      <c r="G154" s="219" t="s">
        <v>143</v>
      </c>
      <c r="H154" s="220">
        <v>20</v>
      </c>
      <c r="I154" s="221"/>
      <c r="J154" s="222">
        <f>ROUND(I154*H154,2)</f>
        <v>0</v>
      </c>
      <c r="K154" s="218" t="s">
        <v>144</v>
      </c>
      <c r="L154" s="45"/>
      <c r="M154" s="223" t="s">
        <v>1</v>
      </c>
      <c r="N154" s="224" t="s">
        <v>39</v>
      </c>
      <c r="O154" s="92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7" t="s">
        <v>145</v>
      </c>
      <c r="AT154" s="227" t="s">
        <v>140</v>
      </c>
      <c r="AU154" s="227" t="s">
        <v>85</v>
      </c>
      <c r="AY154" s="18" t="s">
        <v>138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8" t="s">
        <v>82</v>
      </c>
      <c r="BK154" s="228">
        <f>ROUND(I154*H154,2)</f>
        <v>0</v>
      </c>
      <c r="BL154" s="18" t="s">
        <v>145</v>
      </c>
      <c r="BM154" s="227" t="s">
        <v>202</v>
      </c>
    </row>
    <row r="155" s="13" customFormat="1">
      <c r="A155" s="13"/>
      <c r="B155" s="229"/>
      <c r="C155" s="230"/>
      <c r="D155" s="231" t="s">
        <v>147</v>
      </c>
      <c r="E155" s="232" t="s">
        <v>1</v>
      </c>
      <c r="F155" s="233" t="s">
        <v>199</v>
      </c>
      <c r="G155" s="230"/>
      <c r="H155" s="234">
        <v>20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147</v>
      </c>
      <c r="AU155" s="240" t="s">
        <v>85</v>
      </c>
      <c r="AV155" s="13" t="s">
        <v>85</v>
      </c>
      <c r="AW155" s="13" t="s">
        <v>31</v>
      </c>
      <c r="AX155" s="13" t="s">
        <v>82</v>
      </c>
      <c r="AY155" s="240" t="s">
        <v>138</v>
      </c>
    </row>
    <row r="156" s="2" customFormat="1" ht="37.8" customHeight="1">
      <c r="A156" s="39"/>
      <c r="B156" s="40"/>
      <c r="C156" s="216" t="s">
        <v>203</v>
      </c>
      <c r="D156" s="216" t="s">
        <v>140</v>
      </c>
      <c r="E156" s="217" t="s">
        <v>204</v>
      </c>
      <c r="F156" s="218" t="s">
        <v>205</v>
      </c>
      <c r="G156" s="219" t="s">
        <v>189</v>
      </c>
      <c r="H156" s="220">
        <v>8.8000000000000007</v>
      </c>
      <c r="I156" s="221"/>
      <c r="J156" s="222">
        <f>ROUND(I156*H156,2)</f>
        <v>0</v>
      </c>
      <c r="K156" s="218" t="s">
        <v>144</v>
      </c>
      <c r="L156" s="45"/>
      <c r="M156" s="223" t="s">
        <v>1</v>
      </c>
      <c r="N156" s="224" t="s">
        <v>39</v>
      </c>
      <c r="O156" s="92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7" t="s">
        <v>145</v>
      </c>
      <c r="AT156" s="227" t="s">
        <v>140</v>
      </c>
      <c r="AU156" s="227" t="s">
        <v>85</v>
      </c>
      <c r="AY156" s="18" t="s">
        <v>138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8" t="s">
        <v>82</v>
      </c>
      <c r="BK156" s="228">
        <f>ROUND(I156*H156,2)</f>
        <v>0</v>
      </c>
      <c r="BL156" s="18" t="s">
        <v>145</v>
      </c>
      <c r="BM156" s="227" t="s">
        <v>206</v>
      </c>
    </row>
    <row r="157" s="14" customFormat="1">
      <c r="A157" s="14"/>
      <c r="B157" s="241"/>
      <c r="C157" s="242"/>
      <c r="D157" s="231" t="s">
        <v>147</v>
      </c>
      <c r="E157" s="243" t="s">
        <v>1</v>
      </c>
      <c r="F157" s="244" t="s">
        <v>207</v>
      </c>
      <c r="G157" s="242"/>
      <c r="H157" s="243" t="s">
        <v>1</v>
      </c>
      <c r="I157" s="245"/>
      <c r="J157" s="242"/>
      <c r="K157" s="242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147</v>
      </c>
      <c r="AU157" s="250" t="s">
        <v>85</v>
      </c>
      <c r="AV157" s="14" t="s">
        <v>82</v>
      </c>
      <c r="AW157" s="14" t="s">
        <v>31</v>
      </c>
      <c r="AX157" s="14" t="s">
        <v>74</v>
      </c>
      <c r="AY157" s="250" t="s">
        <v>138</v>
      </c>
    </row>
    <row r="158" s="14" customFormat="1">
      <c r="A158" s="14"/>
      <c r="B158" s="241"/>
      <c r="C158" s="242"/>
      <c r="D158" s="231" t="s">
        <v>147</v>
      </c>
      <c r="E158" s="243" t="s">
        <v>1</v>
      </c>
      <c r="F158" s="244" t="s">
        <v>208</v>
      </c>
      <c r="G158" s="242"/>
      <c r="H158" s="243" t="s">
        <v>1</v>
      </c>
      <c r="I158" s="245"/>
      <c r="J158" s="242"/>
      <c r="K158" s="242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147</v>
      </c>
      <c r="AU158" s="250" t="s">
        <v>85</v>
      </c>
      <c r="AV158" s="14" t="s">
        <v>82</v>
      </c>
      <c r="AW158" s="14" t="s">
        <v>31</v>
      </c>
      <c r="AX158" s="14" t="s">
        <v>74</v>
      </c>
      <c r="AY158" s="250" t="s">
        <v>138</v>
      </c>
    </row>
    <row r="159" s="13" customFormat="1">
      <c r="A159" s="13"/>
      <c r="B159" s="229"/>
      <c r="C159" s="230"/>
      <c r="D159" s="231" t="s">
        <v>147</v>
      </c>
      <c r="E159" s="232" t="s">
        <v>1</v>
      </c>
      <c r="F159" s="233" t="s">
        <v>209</v>
      </c>
      <c r="G159" s="230"/>
      <c r="H159" s="234">
        <v>0.82499999999999996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147</v>
      </c>
      <c r="AU159" s="240" t="s">
        <v>85</v>
      </c>
      <c r="AV159" s="13" t="s">
        <v>85</v>
      </c>
      <c r="AW159" s="13" t="s">
        <v>31</v>
      </c>
      <c r="AX159" s="13" t="s">
        <v>74</v>
      </c>
      <c r="AY159" s="240" t="s">
        <v>138</v>
      </c>
    </row>
    <row r="160" s="16" customFormat="1">
      <c r="A160" s="16"/>
      <c r="B160" s="262"/>
      <c r="C160" s="263"/>
      <c r="D160" s="231" t="s">
        <v>147</v>
      </c>
      <c r="E160" s="264" t="s">
        <v>92</v>
      </c>
      <c r="F160" s="265" t="s">
        <v>210</v>
      </c>
      <c r="G160" s="263"/>
      <c r="H160" s="266">
        <v>0.82499999999999996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72" t="s">
        <v>147</v>
      </c>
      <c r="AU160" s="272" t="s">
        <v>85</v>
      </c>
      <c r="AV160" s="16" t="s">
        <v>153</v>
      </c>
      <c r="AW160" s="16" t="s">
        <v>31</v>
      </c>
      <c r="AX160" s="16" t="s">
        <v>74</v>
      </c>
      <c r="AY160" s="272" t="s">
        <v>138</v>
      </c>
    </row>
    <row r="161" s="13" customFormat="1">
      <c r="A161" s="13"/>
      <c r="B161" s="229"/>
      <c r="C161" s="230"/>
      <c r="D161" s="231" t="s">
        <v>147</v>
      </c>
      <c r="E161" s="232" t="s">
        <v>1</v>
      </c>
      <c r="F161" s="233" t="s">
        <v>211</v>
      </c>
      <c r="G161" s="230"/>
      <c r="H161" s="234">
        <v>2.0049999999999999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147</v>
      </c>
      <c r="AU161" s="240" t="s">
        <v>85</v>
      </c>
      <c r="AV161" s="13" t="s">
        <v>85</v>
      </c>
      <c r="AW161" s="13" t="s">
        <v>31</v>
      </c>
      <c r="AX161" s="13" t="s">
        <v>74</v>
      </c>
      <c r="AY161" s="240" t="s">
        <v>138</v>
      </c>
    </row>
    <row r="162" s="16" customFormat="1">
      <c r="A162" s="16"/>
      <c r="B162" s="262"/>
      <c r="C162" s="263"/>
      <c r="D162" s="231" t="s">
        <v>147</v>
      </c>
      <c r="E162" s="264" t="s">
        <v>94</v>
      </c>
      <c r="F162" s="265" t="s">
        <v>210</v>
      </c>
      <c r="G162" s="263"/>
      <c r="H162" s="266">
        <v>2.0049999999999999</v>
      </c>
      <c r="I162" s="267"/>
      <c r="J162" s="263"/>
      <c r="K162" s="263"/>
      <c r="L162" s="268"/>
      <c r="M162" s="269"/>
      <c r="N162" s="270"/>
      <c r="O162" s="270"/>
      <c r="P162" s="270"/>
      <c r="Q162" s="270"/>
      <c r="R162" s="270"/>
      <c r="S162" s="270"/>
      <c r="T162" s="271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72" t="s">
        <v>147</v>
      </c>
      <c r="AU162" s="272" t="s">
        <v>85</v>
      </c>
      <c r="AV162" s="16" t="s">
        <v>153</v>
      </c>
      <c r="AW162" s="16" t="s">
        <v>31</v>
      </c>
      <c r="AX162" s="16" t="s">
        <v>74</v>
      </c>
      <c r="AY162" s="272" t="s">
        <v>138</v>
      </c>
    </row>
    <row r="163" s="15" customFormat="1">
      <c r="A163" s="15"/>
      <c r="B163" s="251"/>
      <c r="C163" s="252"/>
      <c r="D163" s="231" t="s">
        <v>147</v>
      </c>
      <c r="E163" s="253" t="s">
        <v>96</v>
      </c>
      <c r="F163" s="254" t="s">
        <v>194</v>
      </c>
      <c r="G163" s="252"/>
      <c r="H163" s="255">
        <v>2.8300000000000001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1" t="s">
        <v>147</v>
      </c>
      <c r="AU163" s="261" t="s">
        <v>85</v>
      </c>
      <c r="AV163" s="15" t="s">
        <v>145</v>
      </c>
      <c r="AW163" s="15" t="s">
        <v>31</v>
      </c>
      <c r="AX163" s="15" t="s">
        <v>74</v>
      </c>
      <c r="AY163" s="261" t="s">
        <v>138</v>
      </c>
    </row>
    <row r="164" s="13" customFormat="1">
      <c r="A164" s="13"/>
      <c r="B164" s="229"/>
      <c r="C164" s="230"/>
      <c r="D164" s="231" t="s">
        <v>147</v>
      </c>
      <c r="E164" s="232" t="s">
        <v>104</v>
      </c>
      <c r="F164" s="233" t="s">
        <v>212</v>
      </c>
      <c r="G164" s="230"/>
      <c r="H164" s="234">
        <v>5.9699999999999998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147</v>
      </c>
      <c r="AU164" s="240" t="s">
        <v>85</v>
      </c>
      <c r="AV164" s="13" t="s">
        <v>85</v>
      </c>
      <c r="AW164" s="13" t="s">
        <v>31</v>
      </c>
      <c r="AX164" s="13" t="s">
        <v>74</v>
      </c>
      <c r="AY164" s="240" t="s">
        <v>138</v>
      </c>
    </row>
    <row r="165" s="13" customFormat="1">
      <c r="A165" s="13"/>
      <c r="B165" s="229"/>
      <c r="C165" s="230"/>
      <c r="D165" s="231" t="s">
        <v>147</v>
      </c>
      <c r="E165" s="232" t="s">
        <v>91</v>
      </c>
      <c r="F165" s="233" t="s">
        <v>88</v>
      </c>
      <c r="G165" s="230"/>
      <c r="H165" s="234">
        <v>8.8000000000000007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147</v>
      </c>
      <c r="AU165" s="240" t="s">
        <v>85</v>
      </c>
      <c r="AV165" s="13" t="s">
        <v>85</v>
      </c>
      <c r="AW165" s="13" t="s">
        <v>31</v>
      </c>
      <c r="AX165" s="13" t="s">
        <v>74</v>
      </c>
      <c r="AY165" s="240" t="s">
        <v>138</v>
      </c>
    </row>
    <row r="166" s="13" customFormat="1">
      <c r="A166" s="13"/>
      <c r="B166" s="229"/>
      <c r="C166" s="230"/>
      <c r="D166" s="231" t="s">
        <v>147</v>
      </c>
      <c r="E166" s="232" t="s">
        <v>1</v>
      </c>
      <c r="F166" s="233" t="s">
        <v>213</v>
      </c>
      <c r="G166" s="230"/>
      <c r="H166" s="234">
        <v>8.8000000000000007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147</v>
      </c>
      <c r="AU166" s="240" t="s">
        <v>85</v>
      </c>
      <c r="AV166" s="13" t="s">
        <v>85</v>
      </c>
      <c r="AW166" s="13" t="s">
        <v>31</v>
      </c>
      <c r="AX166" s="13" t="s">
        <v>82</v>
      </c>
      <c r="AY166" s="240" t="s">
        <v>138</v>
      </c>
    </row>
    <row r="167" s="2" customFormat="1" ht="24.15" customHeight="1">
      <c r="A167" s="39"/>
      <c r="B167" s="40"/>
      <c r="C167" s="216" t="s">
        <v>214</v>
      </c>
      <c r="D167" s="216" t="s">
        <v>140</v>
      </c>
      <c r="E167" s="217" t="s">
        <v>215</v>
      </c>
      <c r="F167" s="218" t="s">
        <v>216</v>
      </c>
      <c r="G167" s="219" t="s">
        <v>189</v>
      </c>
      <c r="H167" s="220">
        <v>8.8000000000000007</v>
      </c>
      <c r="I167" s="221"/>
      <c r="J167" s="222">
        <f>ROUND(I167*H167,2)</f>
        <v>0</v>
      </c>
      <c r="K167" s="218" t="s">
        <v>144</v>
      </c>
      <c r="L167" s="45"/>
      <c r="M167" s="223" t="s">
        <v>1</v>
      </c>
      <c r="N167" s="224" t="s">
        <v>39</v>
      </c>
      <c r="O167" s="92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7" t="s">
        <v>145</v>
      </c>
      <c r="AT167" s="227" t="s">
        <v>140</v>
      </c>
      <c r="AU167" s="227" t="s">
        <v>85</v>
      </c>
      <c r="AY167" s="18" t="s">
        <v>138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8" t="s">
        <v>82</v>
      </c>
      <c r="BK167" s="228">
        <f>ROUND(I167*H167,2)</f>
        <v>0</v>
      </c>
      <c r="BL167" s="18" t="s">
        <v>145</v>
      </c>
      <c r="BM167" s="227" t="s">
        <v>217</v>
      </c>
    </row>
    <row r="168" s="13" customFormat="1">
      <c r="A168" s="13"/>
      <c r="B168" s="229"/>
      <c r="C168" s="230"/>
      <c r="D168" s="231" t="s">
        <v>147</v>
      </c>
      <c r="E168" s="232" t="s">
        <v>1</v>
      </c>
      <c r="F168" s="233" t="s">
        <v>218</v>
      </c>
      <c r="G168" s="230"/>
      <c r="H168" s="234">
        <v>8.8000000000000007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147</v>
      </c>
      <c r="AU168" s="240" t="s">
        <v>85</v>
      </c>
      <c r="AV168" s="13" t="s">
        <v>85</v>
      </c>
      <c r="AW168" s="13" t="s">
        <v>31</v>
      </c>
      <c r="AX168" s="13" t="s">
        <v>82</v>
      </c>
      <c r="AY168" s="240" t="s">
        <v>138</v>
      </c>
    </row>
    <row r="169" s="2" customFormat="1" ht="33" customHeight="1">
      <c r="A169" s="39"/>
      <c r="B169" s="40"/>
      <c r="C169" s="216" t="s">
        <v>219</v>
      </c>
      <c r="D169" s="216" t="s">
        <v>140</v>
      </c>
      <c r="E169" s="217" t="s">
        <v>220</v>
      </c>
      <c r="F169" s="218" t="s">
        <v>221</v>
      </c>
      <c r="G169" s="219" t="s">
        <v>222</v>
      </c>
      <c r="H169" s="220">
        <v>15.84</v>
      </c>
      <c r="I169" s="221"/>
      <c r="J169" s="222">
        <f>ROUND(I169*H169,2)</f>
        <v>0</v>
      </c>
      <c r="K169" s="218" t="s">
        <v>144</v>
      </c>
      <c r="L169" s="45"/>
      <c r="M169" s="223" t="s">
        <v>1</v>
      </c>
      <c r="N169" s="224" t="s">
        <v>39</v>
      </c>
      <c r="O169" s="92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7" t="s">
        <v>145</v>
      </c>
      <c r="AT169" s="227" t="s">
        <v>140</v>
      </c>
      <c r="AU169" s="227" t="s">
        <v>85</v>
      </c>
      <c r="AY169" s="18" t="s">
        <v>138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8" t="s">
        <v>82</v>
      </c>
      <c r="BK169" s="228">
        <f>ROUND(I169*H169,2)</f>
        <v>0</v>
      </c>
      <c r="BL169" s="18" t="s">
        <v>145</v>
      </c>
      <c r="BM169" s="227" t="s">
        <v>223</v>
      </c>
    </row>
    <row r="170" s="13" customFormat="1">
      <c r="A170" s="13"/>
      <c r="B170" s="229"/>
      <c r="C170" s="230"/>
      <c r="D170" s="231" t="s">
        <v>147</v>
      </c>
      <c r="E170" s="232" t="s">
        <v>1</v>
      </c>
      <c r="F170" s="233" t="s">
        <v>224</v>
      </c>
      <c r="G170" s="230"/>
      <c r="H170" s="234">
        <v>15.84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147</v>
      </c>
      <c r="AU170" s="240" t="s">
        <v>85</v>
      </c>
      <c r="AV170" s="13" t="s">
        <v>85</v>
      </c>
      <c r="AW170" s="13" t="s">
        <v>31</v>
      </c>
      <c r="AX170" s="13" t="s">
        <v>82</v>
      </c>
      <c r="AY170" s="240" t="s">
        <v>138</v>
      </c>
    </row>
    <row r="171" s="2" customFormat="1" ht="16.5" customHeight="1">
      <c r="A171" s="39"/>
      <c r="B171" s="40"/>
      <c r="C171" s="216" t="s">
        <v>225</v>
      </c>
      <c r="D171" s="216" t="s">
        <v>140</v>
      </c>
      <c r="E171" s="217" t="s">
        <v>226</v>
      </c>
      <c r="F171" s="218" t="s">
        <v>227</v>
      </c>
      <c r="G171" s="219" t="s">
        <v>189</v>
      </c>
      <c r="H171" s="220">
        <v>8.8000000000000007</v>
      </c>
      <c r="I171" s="221"/>
      <c r="J171" s="222">
        <f>ROUND(I171*H171,2)</f>
        <v>0</v>
      </c>
      <c r="K171" s="218" t="s">
        <v>144</v>
      </c>
      <c r="L171" s="45"/>
      <c r="M171" s="223" t="s">
        <v>1</v>
      </c>
      <c r="N171" s="224" t="s">
        <v>39</v>
      </c>
      <c r="O171" s="92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7" t="s">
        <v>145</v>
      </c>
      <c r="AT171" s="227" t="s">
        <v>140</v>
      </c>
      <c r="AU171" s="227" t="s">
        <v>85</v>
      </c>
      <c r="AY171" s="18" t="s">
        <v>138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8" t="s">
        <v>82</v>
      </c>
      <c r="BK171" s="228">
        <f>ROUND(I171*H171,2)</f>
        <v>0</v>
      </c>
      <c r="BL171" s="18" t="s">
        <v>145</v>
      </c>
      <c r="BM171" s="227" t="s">
        <v>228</v>
      </c>
    </row>
    <row r="172" s="13" customFormat="1">
      <c r="A172" s="13"/>
      <c r="B172" s="229"/>
      <c r="C172" s="230"/>
      <c r="D172" s="231" t="s">
        <v>147</v>
      </c>
      <c r="E172" s="232" t="s">
        <v>1</v>
      </c>
      <c r="F172" s="233" t="s">
        <v>229</v>
      </c>
      <c r="G172" s="230"/>
      <c r="H172" s="234">
        <v>8.8000000000000007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147</v>
      </c>
      <c r="AU172" s="240" t="s">
        <v>85</v>
      </c>
      <c r="AV172" s="13" t="s">
        <v>85</v>
      </c>
      <c r="AW172" s="13" t="s">
        <v>31</v>
      </c>
      <c r="AX172" s="13" t="s">
        <v>82</v>
      </c>
      <c r="AY172" s="240" t="s">
        <v>138</v>
      </c>
    </row>
    <row r="173" s="2" customFormat="1" ht="24.15" customHeight="1">
      <c r="A173" s="39"/>
      <c r="B173" s="40"/>
      <c r="C173" s="216" t="s">
        <v>230</v>
      </c>
      <c r="D173" s="216" t="s">
        <v>140</v>
      </c>
      <c r="E173" s="217" t="s">
        <v>231</v>
      </c>
      <c r="F173" s="218" t="s">
        <v>232</v>
      </c>
      <c r="G173" s="219" t="s">
        <v>233</v>
      </c>
      <c r="H173" s="220">
        <v>5.9699999999999998</v>
      </c>
      <c r="I173" s="221"/>
      <c r="J173" s="222">
        <f>ROUND(I173*H173,2)</f>
        <v>0</v>
      </c>
      <c r="K173" s="218" t="s">
        <v>144</v>
      </c>
      <c r="L173" s="45"/>
      <c r="M173" s="223" t="s">
        <v>1</v>
      </c>
      <c r="N173" s="224" t="s">
        <v>39</v>
      </c>
      <c r="O173" s="92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7" t="s">
        <v>145</v>
      </c>
      <c r="AT173" s="227" t="s">
        <v>140</v>
      </c>
      <c r="AU173" s="227" t="s">
        <v>85</v>
      </c>
      <c r="AY173" s="18" t="s">
        <v>138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8" t="s">
        <v>82</v>
      </c>
      <c r="BK173" s="228">
        <f>ROUND(I173*H173,2)</f>
        <v>0</v>
      </c>
      <c r="BL173" s="18" t="s">
        <v>145</v>
      </c>
      <c r="BM173" s="227" t="s">
        <v>234</v>
      </c>
    </row>
    <row r="174" s="13" customFormat="1">
      <c r="A174" s="13"/>
      <c r="B174" s="229"/>
      <c r="C174" s="230"/>
      <c r="D174" s="231" t="s">
        <v>147</v>
      </c>
      <c r="E174" s="232" t="s">
        <v>1</v>
      </c>
      <c r="F174" s="233" t="s">
        <v>235</v>
      </c>
      <c r="G174" s="230"/>
      <c r="H174" s="234">
        <v>5.9699999999999998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147</v>
      </c>
      <c r="AU174" s="240" t="s">
        <v>85</v>
      </c>
      <c r="AV174" s="13" t="s">
        <v>85</v>
      </c>
      <c r="AW174" s="13" t="s">
        <v>31</v>
      </c>
      <c r="AX174" s="13" t="s">
        <v>82</v>
      </c>
      <c r="AY174" s="240" t="s">
        <v>138</v>
      </c>
    </row>
    <row r="175" s="2" customFormat="1" ht="24.15" customHeight="1">
      <c r="A175" s="39"/>
      <c r="B175" s="40"/>
      <c r="C175" s="216" t="s">
        <v>236</v>
      </c>
      <c r="D175" s="216" t="s">
        <v>140</v>
      </c>
      <c r="E175" s="217" t="s">
        <v>237</v>
      </c>
      <c r="F175" s="218" t="s">
        <v>238</v>
      </c>
      <c r="G175" s="219" t="s">
        <v>189</v>
      </c>
      <c r="H175" s="220">
        <v>1.905</v>
      </c>
      <c r="I175" s="221"/>
      <c r="J175" s="222">
        <f>ROUND(I175*H175,2)</f>
        <v>0</v>
      </c>
      <c r="K175" s="218" t="s">
        <v>144</v>
      </c>
      <c r="L175" s="45"/>
      <c r="M175" s="223" t="s">
        <v>1</v>
      </c>
      <c r="N175" s="224" t="s">
        <v>39</v>
      </c>
      <c r="O175" s="92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7" t="s">
        <v>145</v>
      </c>
      <c r="AT175" s="227" t="s">
        <v>140</v>
      </c>
      <c r="AU175" s="227" t="s">
        <v>85</v>
      </c>
      <c r="AY175" s="18" t="s">
        <v>138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8" t="s">
        <v>82</v>
      </c>
      <c r="BK175" s="228">
        <f>ROUND(I175*H175,2)</f>
        <v>0</v>
      </c>
      <c r="BL175" s="18" t="s">
        <v>145</v>
      </c>
      <c r="BM175" s="227" t="s">
        <v>239</v>
      </c>
    </row>
    <row r="176" s="13" customFormat="1">
      <c r="A176" s="13"/>
      <c r="B176" s="229"/>
      <c r="C176" s="230"/>
      <c r="D176" s="231" t="s">
        <v>147</v>
      </c>
      <c r="E176" s="232" t="s">
        <v>1</v>
      </c>
      <c r="F176" s="233" t="s">
        <v>240</v>
      </c>
      <c r="G176" s="230"/>
      <c r="H176" s="234">
        <v>0.10000000000000001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147</v>
      </c>
      <c r="AU176" s="240" t="s">
        <v>85</v>
      </c>
      <c r="AV176" s="13" t="s">
        <v>85</v>
      </c>
      <c r="AW176" s="13" t="s">
        <v>31</v>
      </c>
      <c r="AX176" s="13" t="s">
        <v>74</v>
      </c>
      <c r="AY176" s="240" t="s">
        <v>138</v>
      </c>
    </row>
    <row r="177" s="16" customFormat="1">
      <c r="A177" s="16"/>
      <c r="B177" s="262"/>
      <c r="C177" s="263"/>
      <c r="D177" s="231" t="s">
        <v>147</v>
      </c>
      <c r="E177" s="264" t="s">
        <v>1</v>
      </c>
      <c r="F177" s="265" t="s">
        <v>210</v>
      </c>
      <c r="G177" s="263"/>
      <c r="H177" s="266">
        <v>0.10000000000000001</v>
      </c>
      <c r="I177" s="267"/>
      <c r="J177" s="263"/>
      <c r="K177" s="263"/>
      <c r="L177" s="268"/>
      <c r="M177" s="269"/>
      <c r="N177" s="270"/>
      <c r="O177" s="270"/>
      <c r="P177" s="270"/>
      <c r="Q177" s="270"/>
      <c r="R177" s="270"/>
      <c r="S177" s="270"/>
      <c r="T177" s="271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72" t="s">
        <v>147</v>
      </c>
      <c r="AU177" s="272" t="s">
        <v>85</v>
      </c>
      <c r="AV177" s="16" t="s">
        <v>153</v>
      </c>
      <c r="AW177" s="16" t="s">
        <v>31</v>
      </c>
      <c r="AX177" s="16" t="s">
        <v>74</v>
      </c>
      <c r="AY177" s="272" t="s">
        <v>138</v>
      </c>
    </row>
    <row r="178" s="13" customFormat="1">
      <c r="A178" s="13"/>
      <c r="B178" s="229"/>
      <c r="C178" s="230"/>
      <c r="D178" s="231" t="s">
        <v>147</v>
      </c>
      <c r="E178" s="232" t="s">
        <v>99</v>
      </c>
      <c r="F178" s="233" t="s">
        <v>241</v>
      </c>
      <c r="G178" s="230"/>
      <c r="H178" s="234">
        <v>1.905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147</v>
      </c>
      <c r="AU178" s="240" t="s">
        <v>85</v>
      </c>
      <c r="AV178" s="13" t="s">
        <v>85</v>
      </c>
      <c r="AW178" s="13" t="s">
        <v>31</v>
      </c>
      <c r="AX178" s="13" t="s">
        <v>82</v>
      </c>
      <c r="AY178" s="240" t="s">
        <v>138</v>
      </c>
    </row>
    <row r="179" s="2" customFormat="1" ht="16.5" customHeight="1">
      <c r="A179" s="39"/>
      <c r="B179" s="40"/>
      <c r="C179" s="273" t="s">
        <v>242</v>
      </c>
      <c r="D179" s="273" t="s">
        <v>243</v>
      </c>
      <c r="E179" s="274" t="s">
        <v>244</v>
      </c>
      <c r="F179" s="275" t="s">
        <v>245</v>
      </c>
      <c r="G179" s="276" t="s">
        <v>222</v>
      </c>
      <c r="H179" s="277">
        <v>3.4289999999999998</v>
      </c>
      <c r="I179" s="278"/>
      <c r="J179" s="279">
        <f>ROUND(I179*H179,2)</f>
        <v>0</v>
      </c>
      <c r="K179" s="275" t="s">
        <v>144</v>
      </c>
      <c r="L179" s="280"/>
      <c r="M179" s="281" t="s">
        <v>1</v>
      </c>
      <c r="N179" s="282" t="s">
        <v>39</v>
      </c>
      <c r="O179" s="92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7" t="s">
        <v>178</v>
      </c>
      <c r="AT179" s="227" t="s">
        <v>243</v>
      </c>
      <c r="AU179" s="227" t="s">
        <v>85</v>
      </c>
      <c r="AY179" s="18" t="s">
        <v>138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8" t="s">
        <v>82</v>
      </c>
      <c r="BK179" s="228">
        <f>ROUND(I179*H179,2)</f>
        <v>0</v>
      </c>
      <c r="BL179" s="18" t="s">
        <v>145</v>
      </c>
      <c r="BM179" s="227" t="s">
        <v>246</v>
      </c>
    </row>
    <row r="180" s="13" customFormat="1">
      <c r="A180" s="13"/>
      <c r="B180" s="229"/>
      <c r="C180" s="230"/>
      <c r="D180" s="231" t="s">
        <v>147</v>
      </c>
      <c r="E180" s="232" t="s">
        <v>1</v>
      </c>
      <c r="F180" s="233" t="s">
        <v>247</v>
      </c>
      <c r="G180" s="230"/>
      <c r="H180" s="234">
        <v>3.4289999999999998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147</v>
      </c>
      <c r="AU180" s="240" t="s">
        <v>85</v>
      </c>
      <c r="AV180" s="13" t="s">
        <v>85</v>
      </c>
      <c r="AW180" s="13" t="s">
        <v>31</v>
      </c>
      <c r="AX180" s="13" t="s">
        <v>82</v>
      </c>
      <c r="AY180" s="240" t="s">
        <v>138</v>
      </c>
    </row>
    <row r="181" s="2" customFormat="1" ht="16.5" customHeight="1">
      <c r="A181" s="39"/>
      <c r="B181" s="40"/>
      <c r="C181" s="273" t="s">
        <v>248</v>
      </c>
      <c r="D181" s="273" t="s">
        <v>243</v>
      </c>
      <c r="E181" s="274" t="s">
        <v>249</v>
      </c>
      <c r="F181" s="275" t="s">
        <v>250</v>
      </c>
      <c r="G181" s="276" t="s">
        <v>222</v>
      </c>
      <c r="H181" s="277">
        <v>10.746</v>
      </c>
      <c r="I181" s="278"/>
      <c r="J181" s="279">
        <f>ROUND(I181*H181,2)</f>
        <v>0</v>
      </c>
      <c r="K181" s="275" t="s">
        <v>144</v>
      </c>
      <c r="L181" s="280"/>
      <c r="M181" s="281" t="s">
        <v>1</v>
      </c>
      <c r="N181" s="282" t="s">
        <v>39</v>
      </c>
      <c r="O181" s="92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7" t="s">
        <v>178</v>
      </c>
      <c r="AT181" s="227" t="s">
        <v>243</v>
      </c>
      <c r="AU181" s="227" t="s">
        <v>85</v>
      </c>
      <c r="AY181" s="18" t="s">
        <v>138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8" t="s">
        <v>82</v>
      </c>
      <c r="BK181" s="228">
        <f>ROUND(I181*H181,2)</f>
        <v>0</v>
      </c>
      <c r="BL181" s="18" t="s">
        <v>145</v>
      </c>
      <c r="BM181" s="227" t="s">
        <v>251</v>
      </c>
    </row>
    <row r="182" s="13" customFormat="1">
      <c r="A182" s="13"/>
      <c r="B182" s="229"/>
      <c r="C182" s="230"/>
      <c r="D182" s="231" t="s">
        <v>147</v>
      </c>
      <c r="E182" s="232" t="s">
        <v>1</v>
      </c>
      <c r="F182" s="233" t="s">
        <v>252</v>
      </c>
      <c r="G182" s="230"/>
      <c r="H182" s="234">
        <v>10.746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147</v>
      </c>
      <c r="AU182" s="240" t="s">
        <v>85</v>
      </c>
      <c r="AV182" s="13" t="s">
        <v>85</v>
      </c>
      <c r="AW182" s="13" t="s">
        <v>31</v>
      </c>
      <c r="AX182" s="13" t="s">
        <v>82</v>
      </c>
      <c r="AY182" s="240" t="s">
        <v>138</v>
      </c>
    </row>
    <row r="183" s="2" customFormat="1" ht="24.15" customHeight="1">
      <c r="A183" s="39"/>
      <c r="B183" s="40"/>
      <c r="C183" s="216" t="s">
        <v>7</v>
      </c>
      <c r="D183" s="216" t="s">
        <v>140</v>
      </c>
      <c r="E183" s="217" t="s">
        <v>215</v>
      </c>
      <c r="F183" s="218" t="s">
        <v>216</v>
      </c>
      <c r="G183" s="219" t="s">
        <v>189</v>
      </c>
      <c r="H183" s="220">
        <v>8.6999999999999993</v>
      </c>
      <c r="I183" s="221"/>
      <c r="J183" s="222">
        <f>ROUND(I183*H183,2)</f>
        <v>0</v>
      </c>
      <c r="K183" s="218" t="s">
        <v>144</v>
      </c>
      <c r="L183" s="45"/>
      <c r="M183" s="223" t="s">
        <v>1</v>
      </c>
      <c r="N183" s="224" t="s">
        <v>39</v>
      </c>
      <c r="O183" s="92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7" t="s">
        <v>145</v>
      </c>
      <c r="AT183" s="227" t="s">
        <v>140</v>
      </c>
      <c r="AU183" s="227" t="s">
        <v>85</v>
      </c>
      <c r="AY183" s="18" t="s">
        <v>138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8" t="s">
        <v>82</v>
      </c>
      <c r="BK183" s="228">
        <f>ROUND(I183*H183,2)</f>
        <v>0</v>
      </c>
      <c r="BL183" s="18" t="s">
        <v>145</v>
      </c>
      <c r="BM183" s="227" t="s">
        <v>253</v>
      </c>
    </row>
    <row r="184" s="14" customFormat="1">
      <c r="A184" s="14"/>
      <c r="B184" s="241"/>
      <c r="C184" s="242"/>
      <c r="D184" s="231" t="s">
        <v>147</v>
      </c>
      <c r="E184" s="243" t="s">
        <v>1</v>
      </c>
      <c r="F184" s="244" t="s">
        <v>254</v>
      </c>
      <c r="G184" s="242"/>
      <c r="H184" s="243" t="s">
        <v>1</v>
      </c>
      <c r="I184" s="245"/>
      <c r="J184" s="242"/>
      <c r="K184" s="242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147</v>
      </c>
      <c r="AU184" s="250" t="s">
        <v>85</v>
      </c>
      <c r="AV184" s="14" t="s">
        <v>82</v>
      </c>
      <c r="AW184" s="14" t="s">
        <v>31</v>
      </c>
      <c r="AX184" s="14" t="s">
        <v>74</v>
      </c>
      <c r="AY184" s="250" t="s">
        <v>138</v>
      </c>
    </row>
    <row r="185" s="13" customFormat="1">
      <c r="A185" s="13"/>
      <c r="B185" s="229"/>
      <c r="C185" s="230"/>
      <c r="D185" s="231" t="s">
        <v>147</v>
      </c>
      <c r="E185" s="232" t="s">
        <v>1</v>
      </c>
      <c r="F185" s="233" t="s">
        <v>255</v>
      </c>
      <c r="G185" s="230"/>
      <c r="H185" s="234">
        <v>8.6999999999999993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147</v>
      </c>
      <c r="AU185" s="240" t="s">
        <v>85</v>
      </c>
      <c r="AV185" s="13" t="s">
        <v>85</v>
      </c>
      <c r="AW185" s="13" t="s">
        <v>31</v>
      </c>
      <c r="AX185" s="13" t="s">
        <v>74</v>
      </c>
      <c r="AY185" s="240" t="s">
        <v>138</v>
      </c>
    </row>
    <row r="186" s="15" customFormat="1">
      <c r="A186" s="15"/>
      <c r="B186" s="251"/>
      <c r="C186" s="252"/>
      <c r="D186" s="231" t="s">
        <v>147</v>
      </c>
      <c r="E186" s="253" t="s">
        <v>102</v>
      </c>
      <c r="F186" s="254" t="s">
        <v>194</v>
      </c>
      <c r="G186" s="252"/>
      <c r="H186" s="255">
        <v>8.6999999999999993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1" t="s">
        <v>147</v>
      </c>
      <c r="AU186" s="261" t="s">
        <v>85</v>
      </c>
      <c r="AV186" s="15" t="s">
        <v>145</v>
      </c>
      <c r="AW186" s="15" t="s">
        <v>31</v>
      </c>
      <c r="AX186" s="15" t="s">
        <v>82</v>
      </c>
      <c r="AY186" s="261" t="s">
        <v>138</v>
      </c>
    </row>
    <row r="187" s="2" customFormat="1" ht="37.8" customHeight="1">
      <c r="A187" s="39"/>
      <c r="B187" s="40"/>
      <c r="C187" s="216" t="s">
        <v>256</v>
      </c>
      <c r="D187" s="216" t="s">
        <v>140</v>
      </c>
      <c r="E187" s="217" t="s">
        <v>257</v>
      </c>
      <c r="F187" s="218" t="s">
        <v>258</v>
      </c>
      <c r="G187" s="219" t="s">
        <v>189</v>
      </c>
      <c r="H187" s="220">
        <v>8.6999999999999993</v>
      </c>
      <c r="I187" s="221"/>
      <c r="J187" s="222">
        <f>ROUND(I187*H187,2)</f>
        <v>0</v>
      </c>
      <c r="K187" s="218" t="s">
        <v>144</v>
      </c>
      <c r="L187" s="45"/>
      <c r="M187" s="223" t="s">
        <v>1</v>
      </c>
      <c r="N187" s="224" t="s">
        <v>39</v>
      </c>
      <c r="O187" s="92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7" t="s">
        <v>145</v>
      </c>
      <c r="AT187" s="227" t="s">
        <v>140</v>
      </c>
      <c r="AU187" s="227" t="s">
        <v>85</v>
      </c>
      <c r="AY187" s="18" t="s">
        <v>138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8" t="s">
        <v>82</v>
      </c>
      <c r="BK187" s="228">
        <f>ROUND(I187*H187,2)</f>
        <v>0</v>
      </c>
      <c r="BL187" s="18" t="s">
        <v>145</v>
      </c>
      <c r="BM187" s="227" t="s">
        <v>259</v>
      </c>
    </row>
    <row r="188" s="13" customFormat="1">
      <c r="A188" s="13"/>
      <c r="B188" s="229"/>
      <c r="C188" s="230"/>
      <c r="D188" s="231" t="s">
        <v>147</v>
      </c>
      <c r="E188" s="232" t="s">
        <v>1</v>
      </c>
      <c r="F188" s="233" t="s">
        <v>102</v>
      </c>
      <c r="G188" s="230"/>
      <c r="H188" s="234">
        <v>8.6999999999999993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147</v>
      </c>
      <c r="AU188" s="240" t="s">
        <v>85</v>
      </c>
      <c r="AV188" s="13" t="s">
        <v>85</v>
      </c>
      <c r="AW188" s="13" t="s">
        <v>31</v>
      </c>
      <c r="AX188" s="13" t="s">
        <v>82</v>
      </c>
      <c r="AY188" s="240" t="s">
        <v>138</v>
      </c>
    </row>
    <row r="189" s="12" customFormat="1" ht="22.8" customHeight="1">
      <c r="A189" s="12"/>
      <c r="B189" s="200"/>
      <c r="C189" s="201"/>
      <c r="D189" s="202" t="s">
        <v>73</v>
      </c>
      <c r="E189" s="214" t="s">
        <v>145</v>
      </c>
      <c r="F189" s="214" t="s">
        <v>260</v>
      </c>
      <c r="G189" s="201"/>
      <c r="H189" s="201"/>
      <c r="I189" s="204"/>
      <c r="J189" s="215">
        <f>BK189</f>
        <v>0</v>
      </c>
      <c r="K189" s="201"/>
      <c r="L189" s="206"/>
      <c r="M189" s="207"/>
      <c r="N189" s="208"/>
      <c r="O189" s="208"/>
      <c r="P189" s="209">
        <f>SUM(P190:P191)</f>
        <v>0</v>
      </c>
      <c r="Q189" s="208"/>
      <c r="R189" s="209">
        <f>SUM(R190:R191)</f>
        <v>0</v>
      </c>
      <c r="S189" s="208"/>
      <c r="T189" s="210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1" t="s">
        <v>82</v>
      </c>
      <c r="AT189" s="212" t="s">
        <v>73</v>
      </c>
      <c r="AU189" s="212" t="s">
        <v>82</v>
      </c>
      <c r="AY189" s="211" t="s">
        <v>138</v>
      </c>
      <c r="BK189" s="213">
        <f>SUM(BK190:BK191)</f>
        <v>0</v>
      </c>
    </row>
    <row r="190" s="2" customFormat="1" ht="16.5" customHeight="1">
      <c r="A190" s="39"/>
      <c r="B190" s="40"/>
      <c r="C190" s="216" t="s">
        <v>261</v>
      </c>
      <c r="D190" s="216" t="s">
        <v>140</v>
      </c>
      <c r="E190" s="217" t="s">
        <v>262</v>
      </c>
      <c r="F190" s="218" t="s">
        <v>263</v>
      </c>
      <c r="G190" s="219" t="s">
        <v>189</v>
      </c>
      <c r="H190" s="220">
        <v>0.82499999999999996</v>
      </c>
      <c r="I190" s="221"/>
      <c r="J190" s="222">
        <f>ROUND(I190*H190,2)</f>
        <v>0</v>
      </c>
      <c r="K190" s="218" t="s">
        <v>144</v>
      </c>
      <c r="L190" s="45"/>
      <c r="M190" s="223" t="s">
        <v>1</v>
      </c>
      <c r="N190" s="224" t="s">
        <v>39</v>
      </c>
      <c r="O190" s="92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7" t="s">
        <v>145</v>
      </c>
      <c r="AT190" s="227" t="s">
        <v>140</v>
      </c>
      <c r="AU190" s="227" t="s">
        <v>85</v>
      </c>
      <c r="AY190" s="18" t="s">
        <v>138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8" t="s">
        <v>82</v>
      </c>
      <c r="BK190" s="228">
        <f>ROUND(I190*H190,2)</f>
        <v>0</v>
      </c>
      <c r="BL190" s="18" t="s">
        <v>145</v>
      </c>
      <c r="BM190" s="227" t="s">
        <v>264</v>
      </c>
    </row>
    <row r="191" s="13" customFormat="1">
      <c r="A191" s="13"/>
      <c r="B191" s="229"/>
      <c r="C191" s="230"/>
      <c r="D191" s="231" t="s">
        <v>147</v>
      </c>
      <c r="E191" s="232" t="s">
        <v>1</v>
      </c>
      <c r="F191" s="233" t="s">
        <v>92</v>
      </c>
      <c r="G191" s="230"/>
      <c r="H191" s="234">
        <v>0.82499999999999996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147</v>
      </c>
      <c r="AU191" s="240" t="s">
        <v>85</v>
      </c>
      <c r="AV191" s="13" t="s">
        <v>85</v>
      </c>
      <c r="AW191" s="13" t="s">
        <v>31</v>
      </c>
      <c r="AX191" s="13" t="s">
        <v>82</v>
      </c>
      <c r="AY191" s="240" t="s">
        <v>138</v>
      </c>
    </row>
    <row r="192" s="12" customFormat="1" ht="22.8" customHeight="1">
      <c r="A192" s="12"/>
      <c r="B192" s="200"/>
      <c r="C192" s="201"/>
      <c r="D192" s="202" t="s">
        <v>73</v>
      </c>
      <c r="E192" s="214" t="s">
        <v>108</v>
      </c>
      <c r="F192" s="214" t="s">
        <v>265</v>
      </c>
      <c r="G192" s="201"/>
      <c r="H192" s="201"/>
      <c r="I192" s="204"/>
      <c r="J192" s="215">
        <f>BK192</f>
        <v>0</v>
      </c>
      <c r="K192" s="201"/>
      <c r="L192" s="206"/>
      <c r="M192" s="207"/>
      <c r="N192" s="208"/>
      <c r="O192" s="208"/>
      <c r="P192" s="209">
        <f>SUM(P193:P196)</f>
        <v>0</v>
      </c>
      <c r="Q192" s="208"/>
      <c r="R192" s="209">
        <f>SUM(R193:R196)</f>
        <v>3.7666499999999998</v>
      </c>
      <c r="S192" s="208"/>
      <c r="T192" s="210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1" t="s">
        <v>82</v>
      </c>
      <c r="AT192" s="212" t="s">
        <v>73</v>
      </c>
      <c r="AU192" s="212" t="s">
        <v>82</v>
      </c>
      <c r="AY192" s="211" t="s">
        <v>138</v>
      </c>
      <c r="BK192" s="213">
        <f>SUM(BK193:BK196)</f>
        <v>0</v>
      </c>
    </row>
    <row r="193" s="2" customFormat="1" ht="21.75" customHeight="1">
      <c r="A193" s="39"/>
      <c r="B193" s="40"/>
      <c r="C193" s="216" t="s">
        <v>266</v>
      </c>
      <c r="D193" s="216" t="s">
        <v>140</v>
      </c>
      <c r="E193" s="217" t="s">
        <v>267</v>
      </c>
      <c r="F193" s="218" t="s">
        <v>268</v>
      </c>
      <c r="G193" s="219" t="s">
        <v>143</v>
      </c>
      <c r="H193" s="220">
        <v>5.5</v>
      </c>
      <c r="I193" s="221"/>
      <c r="J193" s="222">
        <f>ROUND(I193*H193,2)</f>
        <v>0</v>
      </c>
      <c r="K193" s="218" t="s">
        <v>144</v>
      </c>
      <c r="L193" s="45"/>
      <c r="M193" s="223" t="s">
        <v>1</v>
      </c>
      <c r="N193" s="224" t="s">
        <v>39</v>
      </c>
      <c r="O193" s="92"/>
      <c r="P193" s="225">
        <f>O193*H193</f>
        <v>0</v>
      </c>
      <c r="Q193" s="225">
        <v>0.34499999999999997</v>
      </c>
      <c r="R193" s="225">
        <f>Q193*H193</f>
        <v>1.8975</v>
      </c>
      <c r="S193" s="225">
        <v>0</v>
      </c>
      <c r="T193" s="22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7" t="s">
        <v>145</v>
      </c>
      <c r="AT193" s="227" t="s">
        <v>140</v>
      </c>
      <c r="AU193" s="227" t="s">
        <v>85</v>
      </c>
      <c r="AY193" s="18" t="s">
        <v>138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8" t="s">
        <v>82</v>
      </c>
      <c r="BK193" s="228">
        <f>ROUND(I193*H193,2)</f>
        <v>0</v>
      </c>
      <c r="BL193" s="18" t="s">
        <v>145</v>
      </c>
      <c r="BM193" s="227" t="s">
        <v>269</v>
      </c>
    </row>
    <row r="194" s="13" customFormat="1">
      <c r="A194" s="13"/>
      <c r="B194" s="229"/>
      <c r="C194" s="230"/>
      <c r="D194" s="231" t="s">
        <v>147</v>
      </c>
      <c r="E194" s="232" t="s">
        <v>1</v>
      </c>
      <c r="F194" s="233" t="s">
        <v>148</v>
      </c>
      <c r="G194" s="230"/>
      <c r="H194" s="234">
        <v>5.5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147</v>
      </c>
      <c r="AU194" s="240" t="s">
        <v>85</v>
      </c>
      <c r="AV194" s="13" t="s">
        <v>85</v>
      </c>
      <c r="AW194" s="13" t="s">
        <v>31</v>
      </c>
      <c r="AX194" s="13" t="s">
        <v>82</v>
      </c>
      <c r="AY194" s="240" t="s">
        <v>138</v>
      </c>
    </row>
    <row r="195" s="2" customFormat="1" ht="21.75" customHeight="1">
      <c r="A195" s="39"/>
      <c r="B195" s="40"/>
      <c r="C195" s="216" t="s">
        <v>270</v>
      </c>
      <c r="D195" s="216" t="s">
        <v>140</v>
      </c>
      <c r="E195" s="217" t="s">
        <v>271</v>
      </c>
      <c r="F195" s="218" t="s">
        <v>272</v>
      </c>
      <c r="G195" s="219" t="s">
        <v>143</v>
      </c>
      <c r="H195" s="220">
        <v>7.5</v>
      </c>
      <c r="I195" s="221"/>
      <c r="J195" s="222">
        <f>ROUND(I195*H195,2)</f>
        <v>0</v>
      </c>
      <c r="K195" s="218" t="s">
        <v>144</v>
      </c>
      <c r="L195" s="45"/>
      <c r="M195" s="223" t="s">
        <v>1</v>
      </c>
      <c r="N195" s="224" t="s">
        <v>39</v>
      </c>
      <c r="O195" s="92"/>
      <c r="P195" s="225">
        <f>O195*H195</f>
        <v>0</v>
      </c>
      <c r="Q195" s="225">
        <v>0.24922</v>
      </c>
      <c r="R195" s="225">
        <f>Q195*H195</f>
        <v>1.8691499999999999</v>
      </c>
      <c r="S195" s="225">
        <v>0</v>
      </c>
      <c r="T195" s="22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7" t="s">
        <v>145</v>
      </c>
      <c r="AT195" s="227" t="s">
        <v>140</v>
      </c>
      <c r="AU195" s="227" t="s">
        <v>85</v>
      </c>
      <c r="AY195" s="18" t="s">
        <v>138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8" t="s">
        <v>82</v>
      </c>
      <c r="BK195" s="228">
        <f>ROUND(I195*H195,2)</f>
        <v>0</v>
      </c>
      <c r="BL195" s="18" t="s">
        <v>145</v>
      </c>
      <c r="BM195" s="227" t="s">
        <v>273</v>
      </c>
    </row>
    <row r="196" s="13" customFormat="1">
      <c r="A196" s="13"/>
      <c r="B196" s="229"/>
      <c r="C196" s="230"/>
      <c r="D196" s="231" t="s">
        <v>147</v>
      </c>
      <c r="E196" s="232" t="s">
        <v>1</v>
      </c>
      <c r="F196" s="233" t="s">
        <v>274</v>
      </c>
      <c r="G196" s="230"/>
      <c r="H196" s="234">
        <v>7.5</v>
      </c>
      <c r="I196" s="235"/>
      <c r="J196" s="230"/>
      <c r="K196" s="230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147</v>
      </c>
      <c r="AU196" s="240" t="s">
        <v>85</v>
      </c>
      <c r="AV196" s="13" t="s">
        <v>85</v>
      </c>
      <c r="AW196" s="13" t="s">
        <v>31</v>
      </c>
      <c r="AX196" s="13" t="s">
        <v>82</v>
      </c>
      <c r="AY196" s="240" t="s">
        <v>138</v>
      </c>
    </row>
    <row r="197" s="12" customFormat="1" ht="22.8" customHeight="1">
      <c r="A197" s="12"/>
      <c r="B197" s="200"/>
      <c r="C197" s="201"/>
      <c r="D197" s="202" t="s">
        <v>73</v>
      </c>
      <c r="E197" s="214" t="s">
        <v>178</v>
      </c>
      <c r="F197" s="214" t="s">
        <v>275</v>
      </c>
      <c r="G197" s="201"/>
      <c r="H197" s="201"/>
      <c r="I197" s="204"/>
      <c r="J197" s="215">
        <f>BK197</f>
        <v>0</v>
      </c>
      <c r="K197" s="201"/>
      <c r="L197" s="206"/>
      <c r="M197" s="207"/>
      <c r="N197" s="208"/>
      <c r="O197" s="208"/>
      <c r="P197" s="209">
        <f>SUM(P198:P214)</f>
        <v>0</v>
      </c>
      <c r="Q197" s="208"/>
      <c r="R197" s="209">
        <f>SUM(R198:R214)</f>
        <v>0.016491950000000002</v>
      </c>
      <c r="S197" s="208"/>
      <c r="T197" s="210">
        <f>SUM(T198:T214)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1" t="s">
        <v>82</v>
      </c>
      <c r="AT197" s="212" t="s">
        <v>73</v>
      </c>
      <c r="AU197" s="212" t="s">
        <v>82</v>
      </c>
      <c r="AY197" s="211" t="s">
        <v>138</v>
      </c>
      <c r="BK197" s="213">
        <f>SUM(BK198:BK214)</f>
        <v>0</v>
      </c>
    </row>
    <row r="198" s="2" customFormat="1" ht="24.15" customHeight="1">
      <c r="A198" s="39"/>
      <c r="B198" s="40"/>
      <c r="C198" s="216" t="s">
        <v>276</v>
      </c>
      <c r="D198" s="216" t="s">
        <v>140</v>
      </c>
      <c r="E198" s="217" t="s">
        <v>277</v>
      </c>
      <c r="F198" s="218" t="s">
        <v>278</v>
      </c>
      <c r="G198" s="219" t="s">
        <v>156</v>
      </c>
      <c r="H198" s="220">
        <v>5</v>
      </c>
      <c r="I198" s="221"/>
      <c r="J198" s="222">
        <f>ROUND(I198*H198,2)</f>
        <v>0</v>
      </c>
      <c r="K198" s="218" t="s">
        <v>1</v>
      </c>
      <c r="L198" s="45"/>
      <c r="M198" s="223" t="s">
        <v>1</v>
      </c>
      <c r="N198" s="224" t="s">
        <v>39</v>
      </c>
      <c r="O198" s="92"/>
      <c r="P198" s="225">
        <f>O198*H198</f>
        <v>0</v>
      </c>
      <c r="Q198" s="225">
        <v>1.0000000000000001E-05</v>
      </c>
      <c r="R198" s="225">
        <f>Q198*H198</f>
        <v>5.0000000000000002E-05</v>
      </c>
      <c r="S198" s="225">
        <v>0</v>
      </c>
      <c r="T198" s="22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7" t="s">
        <v>145</v>
      </c>
      <c r="AT198" s="227" t="s">
        <v>140</v>
      </c>
      <c r="AU198" s="227" t="s">
        <v>85</v>
      </c>
      <c r="AY198" s="18" t="s">
        <v>138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8" t="s">
        <v>82</v>
      </c>
      <c r="BK198" s="228">
        <f>ROUND(I198*H198,2)</f>
        <v>0</v>
      </c>
      <c r="BL198" s="18" t="s">
        <v>145</v>
      </c>
      <c r="BM198" s="227" t="s">
        <v>279</v>
      </c>
    </row>
    <row r="199" s="13" customFormat="1">
      <c r="A199" s="13"/>
      <c r="B199" s="229"/>
      <c r="C199" s="230"/>
      <c r="D199" s="231" t="s">
        <v>147</v>
      </c>
      <c r="E199" s="232" t="s">
        <v>107</v>
      </c>
      <c r="F199" s="233" t="s">
        <v>280</v>
      </c>
      <c r="G199" s="230"/>
      <c r="H199" s="234">
        <v>5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147</v>
      </c>
      <c r="AU199" s="240" t="s">
        <v>85</v>
      </c>
      <c r="AV199" s="13" t="s">
        <v>85</v>
      </c>
      <c r="AW199" s="13" t="s">
        <v>31</v>
      </c>
      <c r="AX199" s="13" t="s">
        <v>82</v>
      </c>
      <c r="AY199" s="240" t="s">
        <v>138</v>
      </c>
    </row>
    <row r="200" s="2" customFormat="1" ht="16.5" customHeight="1">
      <c r="A200" s="39"/>
      <c r="B200" s="40"/>
      <c r="C200" s="273" t="s">
        <v>281</v>
      </c>
      <c r="D200" s="273" t="s">
        <v>243</v>
      </c>
      <c r="E200" s="274" t="s">
        <v>282</v>
      </c>
      <c r="F200" s="275" t="s">
        <v>283</v>
      </c>
      <c r="G200" s="276" t="s">
        <v>156</v>
      </c>
      <c r="H200" s="277">
        <v>5.0750000000000002</v>
      </c>
      <c r="I200" s="278"/>
      <c r="J200" s="279">
        <f>ROUND(I200*H200,2)</f>
        <v>0</v>
      </c>
      <c r="K200" s="275" t="s">
        <v>144</v>
      </c>
      <c r="L200" s="280"/>
      <c r="M200" s="281" t="s">
        <v>1</v>
      </c>
      <c r="N200" s="282" t="s">
        <v>39</v>
      </c>
      <c r="O200" s="92"/>
      <c r="P200" s="225">
        <f>O200*H200</f>
        <v>0</v>
      </c>
      <c r="Q200" s="225">
        <v>0.0027000000000000001</v>
      </c>
      <c r="R200" s="225">
        <f>Q200*H200</f>
        <v>0.013702500000000001</v>
      </c>
      <c r="S200" s="225">
        <v>0</v>
      </c>
      <c r="T200" s="22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7" t="s">
        <v>178</v>
      </c>
      <c r="AT200" s="227" t="s">
        <v>243</v>
      </c>
      <c r="AU200" s="227" t="s">
        <v>85</v>
      </c>
      <c r="AY200" s="18" t="s">
        <v>138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8" t="s">
        <v>82</v>
      </c>
      <c r="BK200" s="228">
        <f>ROUND(I200*H200,2)</f>
        <v>0</v>
      </c>
      <c r="BL200" s="18" t="s">
        <v>145</v>
      </c>
      <c r="BM200" s="227" t="s">
        <v>284</v>
      </c>
    </row>
    <row r="201" s="13" customFormat="1">
      <c r="A201" s="13"/>
      <c r="B201" s="229"/>
      <c r="C201" s="230"/>
      <c r="D201" s="231" t="s">
        <v>147</v>
      </c>
      <c r="E201" s="232" t="s">
        <v>1</v>
      </c>
      <c r="F201" s="233" t="s">
        <v>285</v>
      </c>
      <c r="G201" s="230"/>
      <c r="H201" s="234">
        <v>5.0750000000000002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147</v>
      </c>
      <c r="AU201" s="240" t="s">
        <v>85</v>
      </c>
      <c r="AV201" s="13" t="s">
        <v>85</v>
      </c>
      <c r="AW201" s="13" t="s">
        <v>31</v>
      </c>
      <c r="AX201" s="13" t="s">
        <v>82</v>
      </c>
      <c r="AY201" s="240" t="s">
        <v>138</v>
      </c>
    </row>
    <row r="202" s="2" customFormat="1" ht="33" customHeight="1">
      <c r="A202" s="39"/>
      <c r="B202" s="40"/>
      <c r="C202" s="216" t="s">
        <v>286</v>
      </c>
      <c r="D202" s="216" t="s">
        <v>140</v>
      </c>
      <c r="E202" s="217" t="s">
        <v>287</v>
      </c>
      <c r="F202" s="218" t="s">
        <v>288</v>
      </c>
      <c r="G202" s="219" t="s">
        <v>289</v>
      </c>
      <c r="H202" s="220">
        <v>1</v>
      </c>
      <c r="I202" s="221"/>
      <c r="J202" s="222">
        <f>ROUND(I202*H202,2)</f>
        <v>0</v>
      </c>
      <c r="K202" s="218" t="s">
        <v>144</v>
      </c>
      <c r="L202" s="45"/>
      <c r="M202" s="223" t="s">
        <v>1</v>
      </c>
      <c r="N202" s="224" t="s">
        <v>39</v>
      </c>
      <c r="O202" s="92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7" t="s">
        <v>145</v>
      </c>
      <c r="AT202" s="227" t="s">
        <v>140</v>
      </c>
      <c r="AU202" s="227" t="s">
        <v>85</v>
      </c>
      <c r="AY202" s="18" t="s">
        <v>138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8" t="s">
        <v>82</v>
      </c>
      <c r="BK202" s="228">
        <f>ROUND(I202*H202,2)</f>
        <v>0</v>
      </c>
      <c r="BL202" s="18" t="s">
        <v>145</v>
      </c>
      <c r="BM202" s="227" t="s">
        <v>290</v>
      </c>
    </row>
    <row r="203" s="13" customFormat="1">
      <c r="A203" s="13"/>
      <c r="B203" s="229"/>
      <c r="C203" s="230"/>
      <c r="D203" s="231" t="s">
        <v>147</v>
      </c>
      <c r="E203" s="232" t="s">
        <v>1</v>
      </c>
      <c r="F203" s="233" t="s">
        <v>82</v>
      </c>
      <c r="G203" s="230"/>
      <c r="H203" s="234">
        <v>1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147</v>
      </c>
      <c r="AU203" s="240" t="s">
        <v>85</v>
      </c>
      <c r="AV203" s="13" t="s">
        <v>85</v>
      </c>
      <c r="AW203" s="13" t="s">
        <v>31</v>
      </c>
      <c r="AX203" s="13" t="s">
        <v>82</v>
      </c>
      <c r="AY203" s="240" t="s">
        <v>138</v>
      </c>
    </row>
    <row r="204" s="2" customFormat="1" ht="16.5" customHeight="1">
      <c r="A204" s="39"/>
      <c r="B204" s="40"/>
      <c r="C204" s="273" t="s">
        <v>291</v>
      </c>
      <c r="D204" s="273" t="s">
        <v>243</v>
      </c>
      <c r="E204" s="274" t="s">
        <v>292</v>
      </c>
      <c r="F204" s="275" t="s">
        <v>293</v>
      </c>
      <c r="G204" s="276" t="s">
        <v>289</v>
      </c>
      <c r="H204" s="277">
        <v>1.0149999999999999</v>
      </c>
      <c r="I204" s="278"/>
      <c r="J204" s="279">
        <f>ROUND(I204*H204,2)</f>
        <v>0</v>
      </c>
      <c r="K204" s="275" t="s">
        <v>144</v>
      </c>
      <c r="L204" s="280"/>
      <c r="M204" s="281" t="s">
        <v>1</v>
      </c>
      <c r="N204" s="282" t="s">
        <v>39</v>
      </c>
      <c r="O204" s="92"/>
      <c r="P204" s="225">
        <f>O204*H204</f>
        <v>0</v>
      </c>
      <c r="Q204" s="225">
        <v>0.00064999999999999997</v>
      </c>
      <c r="R204" s="225">
        <f>Q204*H204</f>
        <v>0.00065974999999999985</v>
      </c>
      <c r="S204" s="225">
        <v>0</v>
      </c>
      <c r="T204" s="22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7" t="s">
        <v>178</v>
      </c>
      <c r="AT204" s="227" t="s">
        <v>243</v>
      </c>
      <c r="AU204" s="227" t="s">
        <v>85</v>
      </c>
      <c r="AY204" s="18" t="s">
        <v>138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8" t="s">
        <v>82</v>
      </c>
      <c r="BK204" s="228">
        <f>ROUND(I204*H204,2)</f>
        <v>0</v>
      </c>
      <c r="BL204" s="18" t="s">
        <v>145</v>
      </c>
      <c r="BM204" s="227" t="s">
        <v>294</v>
      </c>
    </row>
    <row r="205" s="13" customFormat="1">
      <c r="A205" s="13"/>
      <c r="B205" s="229"/>
      <c r="C205" s="230"/>
      <c r="D205" s="231" t="s">
        <v>147</v>
      </c>
      <c r="E205" s="232" t="s">
        <v>1</v>
      </c>
      <c r="F205" s="233" t="s">
        <v>295</v>
      </c>
      <c r="G205" s="230"/>
      <c r="H205" s="234">
        <v>1.0149999999999999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147</v>
      </c>
      <c r="AU205" s="240" t="s">
        <v>85</v>
      </c>
      <c r="AV205" s="13" t="s">
        <v>85</v>
      </c>
      <c r="AW205" s="13" t="s">
        <v>31</v>
      </c>
      <c r="AX205" s="13" t="s">
        <v>82</v>
      </c>
      <c r="AY205" s="240" t="s">
        <v>138</v>
      </c>
    </row>
    <row r="206" s="2" customFormat="1" ht="33" customHeight="1">
      <c r="A206" s="39"/>
      <c r="B206" s="40"/>
      <c r="C206" s="216" t="s">
        <v>296</v>
      </c>
      <c r="D206" s="216" t="s">
        <v>140</v>
      </c>
      <c r="E206" s="217" t="s">
        <v>297</v>
      </c>
      <c r="F206" s="218" t="s">
        <v>298</v>
      </c>
      <c r="G206" s="219" t="s">
        <v>289</v>
      </c>
      <c r="H206" s="220">
        <v>1</v>
      </c>
      <c r="I206" s="221"/>
      <c r="J206" s="222">
        <f>ROUND(I206*H206,2)</f>
        <v>0</v>
      </c>
      <c r="K206" s="218" t="s">
        <v>144</v>
      </c>
      <c r="L206" s="45"/>
      <c r="M206" s="223" t="s">
        <v>1</v>
      </c>
      <c r="N206" s="224" t="s">
        <v>39</v>
      </c>
      <c r="O206" s="92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7" t="s">
        <v>145</v>
      </c>
      <c r="AT206" s="227" t="s">
        <v>140</v>
      </c>
      <c r="AU206" s="227" t="s">
        <v>85</v>
      </c>
      <c r="AY206" s="18" t="s">
        <v>138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8" t="s">
        <v>82</v>
      </c>
      <c r="BK206" s="228">
        <f>ROUND(I206*H206,2)</f>
        <v>0</v>
      </c>
      <c r="BL206" s="18" t="s">
        <v>145</v>
      </c>
      <c r="BM206" s="227" t="s">
        <v>299</v>
      </c>
    </row>
    <row r="207" s="13" customFormat="1">
      <c r="A207" s="13"/>
      <c r="B207" s="229"/>
      <c r="C207" s="230"/>
      <c r="D207" s="231" t="s">
        <v>147</v>
      </c>
      <c r="E207" s="232" t="s">
        <v>1</v>
      </c>
      <c r="F207" s="233" t="s">
        <v>82</v>
      </c>
      <c r="G207" s="230"/>
      <c r="H207" s="234">
        <v>1</v>
      </c>
      <c r="I207" s="235"/>
      <c r="J207" s="230"/>
      <c r="K207" s="230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147</v>
      </c>
      <c r="AU207" s="240" t="s">
        <v>85</v>
      </c>
      <c r="AV207" s="13" t="s">
        <v>85</v>
      </c>
      <c r="AW207" s="13" t="s">
        <v>31</v>
      </c>
      <c r="AX207" s="13" t="s">
        <v>82</v>
      </c>
      <c r="AY207" s="240" t="s">
        <v>138</v>
      </c>
    </row>
    <row r="208" s="2" customFormat="1" ht="16.5" customHeight="1">
      <c r="A208" s="39"/>
      <c r="B208" s="40"/>
      <c r="C208" s="273" t="s">
        <v>300</v>
      </c>
      <c r="D208" s="273" t="s">
        <v>243</v>
      </c>
      <c r="E208" s="274" t="s">
        <v>301</v>
      </c>
      <c r="F208" s="275" t="s">
        <v>302</v>
      </c>
      <c r="G208" s="276" t="s">
        <v>289</v>
      </c>
      <c r="H208" s="277">
        <v>1.0149999999999999</v>
      </c>
      <c r="I208" s="278"/>
      <c r="J208" s="279">
        <f>ROUND(I208*H208,2)</f>
        <v>0</v>
      </c>
      <c r="K208" s="275" t="s">
        <v>1</v>
      </c>
      <c r="L208" s="280"/>
      <c r="M208" s="281" t="s">
        <v>1</v>
      </c>
      <c r="N208" s="282" t="s">
        <v>39</v>
      </c>
      <c r="O208" s="92"/>
      <c r="P208" s="225">
        <f>O208*H208</f>
        <v>0</v>
      </c>
      <c r="Q208" s="225">
        <v>0.00098999999999999999</v>
      </c>
      <c r="R208" s="225">
        <f>Q208*H208</f>
        <v>0.0010048499999999998</v>
      </c>
      <c r="S208" s="225">
        <v>0</v>
      </c>
      <c r="T208" s="22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7" t="s">
        <v>178</v>
      </c>
      <c r="AT208" s="227" t="s">
        <v>243</v>
      </c>
      <c r="AU208" s="227" t="s">
        <v>85</v>
      </c>
      <c r="AY208" s="18" t="s">
        <v>138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8" t="s">
        <v>82</v>
      </c>
      <c r="BK208" s="228">
        <f>ROUND(I208*H208,2)</f>
        <v>0</v>
      </c>
      <c r="BL208" s="18" t="s">
        <v>145</v>
      </c>
      <c r="BM208" s="227" t="s">
        <v>303</v>
      </c>
    </row>
    <row r="209" s="13" customFormat="1">
      <c r="A209" s="13"/>
      <c r="B209" s="229"/>
      <c r="C209" s="230"/>
      <c r="D209" s="231" t="s">
        <v>147</v>
      </c>
      <c r="E209" s="232" t="s">
        <v>1</v>
      </c>
      <c r="F209" s="233" t="s">
        <v>295</v>
      </c>
      <c r="G209" s="230"/>
      <c r="H209" s="234">
        <v>1.0149999999999999</v>
      </c>
      <c r="I209" s="235"/>
      <c r="J209" s="230"/>
      <c r="K209" s="230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147</v>
      </c>
      <c r="AU209" s="240" t="s">
        <v>85</v>
      </c>
      <c r="AV209" s="13" t="s">
        <v>85</v>
      </c>
      <c r="AW209" s="13" t="s">
        <v>31</v>
      </c>
      <c r="AX209" s="13" t="s">
        <v>82</v>
      </c>
      <c r="AY209" s="240" t="s">
        <v>138</v>
      </c>
    </row>
    <row r="210" s="2" customFormat="1" ht="16.5" customHeight="1">
      <c r="A210" s="39"/>
      <c r="B210" s="40"/>
      <c r="C210" s="216" t="s">
        <v>304</v>
      </c>
      <c r="D210" s="216" t="s">
        <v>140</v>
      </c>
      <c r="E210" s="217" t="s">
        <v>305</v>
      </c>
      <c r="F210" s="218" t="s">
        <v>306</v>
      </c>
      <c r="G210" s="219" t="s">
        <v>289</v>
      </c>
      <c r="H210" s="220">
        <v>1</v>
      </c>
      <c r="I210" s="221"/>
      <c r="J210" s="222">
        <f>ROUND(I210*H210,2)</f>
        <v>0</v>
      </c>
      <c r="K210" s="218" t="s">
        <v>1</v>
      </c>
      <c r="L210" s="45"/>
      <c r="M210" s="223" t="s">
        <v>1</v>
      </c>
      <c r="N210" s="224" t="s">
        <v>39</v>
      </c>
      <c r="O210" s="92"/>
      <c r="P210" s="225">
        <f>O210*H210</f>
        <v>0</v>
      </c>
      <c r="Q210" s="225">
        <v>6.9999999999999994E-05</v>
      </c>
      <c r="R210" s="225">
        <f>Q210*H210</f>
        <v>6.9999999999999994E-05</v>
      </c>
      <c r="S210" s="225">
        <v>0</v>
      </c>
      <c r="T210" s="22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7" t="s">
        <v>145</v>
      </c>
      <c r="AT210" s="227" t="s">
        <v>140</v>
      </c>
      <c r="AU210" s="227" t="s">
        <v>85</v>
      </c>
      <c r="AY210" s="18" t="s">
        <v>138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8" t="s">
        <v>82</v>
      </c>
      <c r="BK210" s="228">
        <f>ROUND(I210*H210,2)</f>
        <v>0</v>
      </c>
      <c r="BL210" s="18" t="s">
        <v>145</v>
      </c>
      <c r="BM210" s="227" t="s">
        <v>307</v>
      </c>
    </row>
    <row r="211" s="13" customFormat="1">
      <c r="A211" s="13"/>
      <c r="B211" s="229"/>
      <c r="C211" s="230"/>
      <c r="D211" s="231" t="s">
        <v>147</v>
      </c>
      <c r="E211" s="232" t="s">
        <v>1</v>
      </c>
      <c r="F211" s="233" t="s">
        <v>82</v>
      </c>
      <c r="G211" s="230"/>
      <c r="H211" s="234">
        <v>1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147</v>
      </c>
      <c r="AU211" s="240" t="s">
        <v>85</v>
      </c>
      <c r="AV211" s="13" t="s">
        <v>85</v>
      </c>
      <c r="AW211" s="13" t="s">
        <v>31</v>
      </c>
      <c r="AX211" s="13" t="s">
        <v>82</v>
      </c>
      <c r="AY211" s="240" t="s">
        <v>138</v>
      </c>
    </row>
    <row r="212" s="2" customFormat="1" ht="16.5" customHeight="1">
      <c r="A212" s="39"/>
      <c r="B212" s="40"/>
      <c r="C212" s="273" t="s">
        <v>308</v>
      </c>
      <c r="D212" s="273" t="s">
        <v>243</v>
      </c>
      <c r="E212" s="274" t="s">
        <v>309</v>
      </c>
      <c r="F212" s="275" t="s">
        <v>310</v>
      </c>
      <c r="G212" s="276" t="s">
        <v>289</v>
      </c>
      <c r="H212" s="277">
        <v>1.0149999999999999</v>
      </c>
      <c r="I212" s="278"/>
      <c r="J212" s="279">
        <f>ROUND(I212*H212,2)</f>
        <v>0</v>
      </c>
      <c r="K212" s="275" t="s">
        <v>1</v>
      </c>
      <c r="L212" s="280"/>
      <c r="M212" s="281" t="s">
        <v>1</v>
      </c>
      <c r="N212" s="282" t="s">
        <v>39</v>
      </c>
      <c r="O212" s="92"/>
      <c r="P212" s="225">
        <f>O212*H212</f>
        <v>0</v>
      </c>
      <c r="Q212" s="225">
        <v>0.00098999999999999999</v>
      </c>
      <c r="R212" s="225">
        <f>Q212*H212</f>
        <v>0.0010048499999999998</v>
      </c>
      <c r="S212" s="225">
        <v>0</v>
      </c>
      <c r="T212" s="22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7" t="s">
        <v>178</v>
      </c>
      <c r="AT212" s="227" t="s">
        <v>243</v>
      </c>
      <c r="AU212" s="227" t="s">
        <v>85</v>
      </c>
      <c r="AY212" s="18" t="s">
        <v>138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8" t="s">
        <v>82</v>
      </c>
      <c r="BK212" s="228">
        <f>ROUND(I212*H212,2)</f>
        <v>0</v>
      </c>
      <c r="BL212" s="18" t="s">
        <v>145</v>
      </c>
      <c r="BM212" s="227" t="s">
        <v>311</v>
      </c>
    </row>
    <row r="213" s="14" customFormat="1">
      <c r="A213" s="14"/>
      <c r="B213" s="241"/>
      <c r="C213" s="242"/>
      <c r="D213" s="231" t="s">
        <v>147</v>
      </c>
      <c r="E213" s="243" t="s">
        <v>1</v>
      </c>
      <c r="F213" s="244" t="s">
        <v>312</v>
      </c>
      <c r="G213" s="242"/>
      <c r="H213" s="243" t="s">
        <v>1</v>
      </c>
      <c r="I213" s="245"/>
      <c r="J213" s="242"/>
      <c r="K213" s="242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147</v>
      </c>
      <c r="AU213" s="250" t="s">
        <v>85</v>
      </c>
      <c r="AV213" s="14" t="s">
        <v>82</v>
      </c>
      <c r="AW213" s="14" t="s">
        <v>31</v>
      </c>
      <c r="AX213" s="14" t="s">
        <v>74</v>
      </c>
      <c r="AY213" s="250" t="s">
        <v>138</v>
      </c>
    </row>
    <row r="214" s="13" customFormat="1">
      <c r="A214" s="13"/>
      <c r="B214" s="229"/>
      <c r="C214" s="230"/>
      <c r="D214" s="231" t="s">
        <v>147</v>
      </c>
      <c r="E214" s="232" t="s">
        <v>1</v>
      </c>
      <c r="F214" s="233" t="s">
        <v>295</v>
      </c>
      <c r="G214" s="230"/>
      <c r="H214" s="234">
        <v>1.0149999999999999</v>
      </c>
      <c r="I214" s="235"/>
      <c r="J214" s="230"/>
      <c r="K214" s="230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147</v>
      </c>
      <c r="AU214" s="240" t="s">
        <v>85</v>
      </c>
      <c r="AV214" s="13" t="s">
        <v>85</v>
      </c>
      <c r="AW214" s="13" t="s">
        <v>31</v>
      </c>
      <c r="AX214" s="13" t="s">
        <v>82</v>
      </c>
      <c r="AY214" s="240" t="s">
        <v>138</v>
      </c>
    </row>
    <row r="215" s="12" customFormat="1" ht="22.8" customHeight="1">
      <c r="A215" s="12"/>
      <c r="B215" s="200"/>
      <c r="C215" s="201"/>
      <c r="D215" s="202" t="s">
        <v>73</v>
      </c>
      <c r="E215" s="214" t="s">
        <v>182</v>
      </c>
      <c r="F215" s="214" t="s">
        <v>313</v>
      </c>
      <c r="G215" s="201"/>
      <c r="H215" s="201"/>
      <c r="I215" s="204"/>
      <c r="J215" s="215">
        <f>BK215</f>
        <v>0</v>
      </c>
      <c r="K215" s="201"/>
      <c r="L215" s="206"/>
      <c r="M215" s="207"/>
      <c r="N215" s="208"/>
      <c r="O215" s="208"/>
      <c r="P215" s="209">
        <f>SUM(P216:P223)</f>
        <v>0</v>
      </c>
      <c r="Q215" s="208"/>
      <c r="R215" s="209">
        <f>SUM(R216:R223)</f>
        <v>0.23038</v>
      </c>
      <c r="S215" s="208"/>
      <c r="T215" s="210">
        <f>SUM(T216:T223)</f>
        <v>0.89999999999999991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1" t="s">
        <v>82</v>
      </c>
      <c r="AT215" s="212" t="s">
        <v>73</v>
      </c>
      <c r="AU215" s="212" t="s">
        <v>82</v>
      </c>
      <c r="AY215" s="211" t="s">
        <v>138</v>
      </c>
      <c r="BK215" s="213">
        <f>SUM(BK216:BK223)</f>
        <v>0</v>
      </c>
    </row>
    <row r="216" s="2" customFormat="1" ht="33" customHeight="1">
      <c r="A216" s="39"/>
      <c r="B216" s="40"/>
      <c r="C216" s="216" t="s">
        <v>314</v>
      </c>
      <c r="D216" s="216" t="s">
        <v>140</v>
      </c>
      <c r="E216" s="217" t="s">
        <v>315</v>
      </c>
      <c r="F216" s="218" t="s">
        <v>316</v>
      </c>
      <c r="G216" s="219" t="s">
        <v>156</v>
      </c>
      <c r="H216" s="220">
        <v>2</v>
      </c>
      <c r="I216" s="221"/>
      <c r="J216" s="222">
        <f>ROUND(I216*H216,2)</f>
        <v>0</v>
      </c>
      <c r="K216" s="218" t="s">
        <v>144</v>
      </c>
      <c r="L216" s="45"/>
      <c r="M216" s="223" t="s">
        <v>1</v>
      </c>
      <c r="N216" s="224" t="s">
        <v>39</v>
      </c>
      <c r="O216" s="92"/>
      <c r="P216" s="225">
        <f>O216*H216</f>
        <v>0</v>
      </c>
      <c r="Q216" s="225">
        <v>0.11519</v>
      </c>
      <c r="R216" s="225">
        <f>Q216*H216</f>
        <v>0.23038</v>
      </c>
      <c r="S216" s="225">
        <v>0</v>
      </c>
      <c r="T216" s="22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7" t="s">
        <v>145</v>
      </c>
      <c r="AT216" s="227" t="s">
        <v>140</v>
      </c>
      <c r="AU216" s="227" t="s">
        <v>85</v>
      </c>
      <c r="AY216" s="18" t="s">
        <v>138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8" t="s">
        <v>82</v>
      </c>
      <c r="BK216" s="228">
        <f>ROUND(I216*H216,2)</f>
        <v>0</v>
      </c>
      <c r="BL216" s="18" t="s">
        <v>145</v>
      </c>
      <c r="BM216" s="227" t="s">
        <v>317</v>
      </c>
    </row>
    <row r="217" s="13" customFormat="1">
      <c r="A217" s="13"/>
      <c r="B217" s="229"/>
      <c r="C217" s="230"/>
      <c r="D217" s="231" t="s">
        <v>147</v>
      </c>
      <c r="E217" s="232" t="s">
        <v>1</v>
      </c>
      <c r="F217" s="233" t="s">
        <v>158</v>
      </c>
      <c r="G217" s="230"/>
      <c r="H217" s="234">
        <v>2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147</v>
      </c>
      <c r="AU217" s="240" t="s">
        <v>85</v>
      </c>
      <c r="AV217" s="13" t="s">
        <v>85</v>
      </c>
      <c r="AW217" s="13" t="s">
        <v>31</v>
      </c>
      <c r="AX217" s="13" t="s">
        <v>82</v>
      </c>
      <c r="AY217" s="240" t="s">
        <v>138</v>
      </c>
    </row>
    <row r="218" s="2" customFormat="1" ht="24.15" customHeight="1">
      <c r="A218" s="39"/>
      <c r="B218" s="40"/>
      <c r="C218" s="216" t="s">
        <v>318</v>
      </c>
      <c r="D218" s="216" t="s">
        <v>140</v>
      </c>
      <c r="E218" s="217" t="s">
        <v>319</v>
      </c>
      <c r="F218" s="218" t="s">
        <v>320</v>
      </c>
      <c r="G218" s="219" t="s">
        <v>156</v>
      </c>
      <c r="H218" s="220">
        <v>11.5</v>
      </c>
      <c r="I218" s="221"/>
      <c r="J218" s="222">
        <f>ROUND(I218*H218,2)</f>
        <v>0</v>
      </c>
      <c r="K218" s="218" t="s">
        <v>144</v>
      </c>
      <c r="L218" s="45"/>
      <c r="M218" s="223" t="s">
        <v>1</v>
      </c>
      <c r="N218" s="224" t="s">
        <v>39</v>
      </c>
      <c r="O218" s="92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7" t="s">
        <v>145</v>
      </c>
      <c r="AT218" s="227" t="s">
        <v>140</v>
      </c>
      <c r="AU218" s="227" t="s">
        <v>85</v>
      </c>
      <c r="AY218" s="18" t="s">
        <v>138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8" t="s">
        <v>82</v>
      </c>
      <c r="BK218" s="228">
        <f>ROUND(I218*H218,2)</f>
        <v>0</v>
      </c>
      <c r="BL218" s="18" t="s">
        <v>145</v>
      </c>
      <c r="BM218" s="227" t="s">
        <v>321</v>
      </c>
    </row>
    <row r="219" s="13" customFormat="1">
      <c r="A219" s="13"/>
      <c r="B219" s="229"/>
      <c r="C219" s="230"/>
      <c r="D219" s="231" t="s">
        <v>147</v>
      </c>
      <c r="E219" s="232" t="s">
        <v>1</v>
      </c>
      <c r="F219" s="233" t="s">
        <v>322</v>
      </c>
      <c r="G219" s="230"/>
      <c r="H219" s="234">
        <v>11.5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147</v>
      </c>
      <c r="AU219" s="240" t="s">
        <v>85</v>
      </c>
      <c r="AV219" s="13" t="s">
        <v>85</v>
      </c>
      <c r="AW219" s="13" t="s">
        <v>31</v>
      </c>
      <c r="AX219" s="13" t="s">
        <v>82</v>
      </c>
      <c r="AY219" s="240" t="s">
        <v>138</v>
      </c>
    </row>
    <row r="220" s="2" customFormat="1" ht="21.75" customHeight="1">
      <c r="A220" s="39"/>
      <c r="B220" s="40"/>
      <c r="C220" s="216" t="s">
        <v>323</v>
      </c>
      <c r="D220" s="216" t="s">
        <v>140</v>
      </c>
      <c r="E220" s="217" t="s">
        <v>324</v>
      </c>
      <c r="F220" s="218" t="s">
        <v>325</v>
      </c>
      <c r="G220" s="219" t="s">
        <v>156</v>
      </c>
      <c r="H220" s="220">
        <v>2</v>
      </c>
      <c r="I220" s="221"/>
      <c r="J220" s="222">
        <f>ROUND(I220*H220,2)</f>
        <v>0</v>
      </c>
      <c r="K220" s="218" t="s">
        <v>144</v>
      </c>
      <c r="L220" s="45"/>
      <c r="M220" s="223" t="s">
        <v>1</v>
      </c>
      <c r="N220" s="224" t="s">
        <v>39</v>
      </c>
      <c r="O220" s="92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7" t="s">
        <v>145</v>
      </c>
      <c r="AT220" s="227" t="s">
        <v>140</v>
      </c>
      <c r="AU220" s="227" t="s">
        <v>85</v>
      </c>
      <c r="AY220" s="18" t="s">
        <v>138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8" t="s">
        <v>82</v>
      </c>
      <c r="BK220" s="228">
        <f>ROUND(I220*H220,2)</f>
        <v>0</v>
      </c>
      <c r="BL220" s="18" t="s">
        <v>145</v>
      </c>
      <c r="BM220" s="227" t="s">
        <v>326</v>
      </c>
    </row>
    <row r="221" s="13" customFormat="1">
      <c r="A221" s="13"/>
      <c r="B221" s="229"/>
      <c r="C221" s="230"/>
      <c r="D221" s="231" t="s">
        <v>147</v>
      </c>
      <c r="E221" s="232" t="s">
        <v>1</v>
      </c>
      <c r="F221" s="233" t="s">
        <v>158</v>
      </c>
      <c r="G221" s="230"/>
      <c r="H221" s="234">
        <v>2</v>
      </c>
      <c r="I221" s="235"/>
      <c r="J221" s="230"/>
      <c r="K221" s="230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147</v>
      </c>
      <c r="AU221" s="240" t="s">
        <v>85</v>
      </c>
      <c r="AV221" s="13" t="s">
        <v>85</v>
      </c>
      <c r="AW221" s="13" t="s">
        <v>31</v>
      </c>
      <c r="AX221" s="13" t="s">
        <v>82</v>
      </c>
      <c r="AY221" s="240" t="s">
        <v>138</v>
      </c>
    </row>
    <row r="222" s="2" customFormat="1" ht="16.5" customHeight="1">
      <c r="A222" s="39"/>
      <c r="B222" s="40"/>
      <c r="C222" s="216" t="s">
        <v>327</v>
      </c>
      <c r="D222" s="216" t="s">
        <v>140</v>
      </c>
      <c r="E222" s="217" t="s">
        <v>328</v>
      </c>
      <c r="F222" s="218" t="s">
        <v>329</v>
      </c>
      <c r="G222" s="219" t="s">
        <v>156</v>
      </c>
      <c r="H222" s="220">
        <v>5</v>
      </c>
      <c r="I222" s="221"/>
      <c r="J222" s="222">
        <f>ROUND(I222*H222,2)</f>
        <v>0</v>
      </c>
      <c r="K222" s="218" t="s">
        <v>144</v>
      </c>
      <c r="L222" s="45"/>
      <c r="M222" s="223" t="s">
        <v>1</v>
      </c>
      <c r="N222" s="224" t="s">
        <v>39</v>
      </c>
      <c r="O222" s="92"/>
      <c r="P222" s="225">
        <f>O222*H222</f>
        <v>0</v>
      </c>
      <c r="Q222" s="225">
        <v>0</v>
      </c>
      <c r="R222" s="225">
        <f>Q222*H222</f>
        <v>0</v>
      </c>
      <c r="S222" s="225">
        <v>0.17999999999999999</v>
      </c>
      <c r="T222" s="226">
        <f>S222*H222</f>
        <v>0.89999999999999991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7" t="s">
        <v>145</v>
      </c>
      <c r="AT222" s="227" t="s">
        <v>140</v>
      </c>
      <c r="AU222" s="227" t="s">
        <v>85</v>
      </c>
      <c r="AY222" s="18" t="s">
        <v>138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8" t="s">
        <v>82</v>
      </c>
      <c r="BK222" s="228">
        <f>ROUND(I222*H222,2)</f>
        <v>0</v>
      </c>
      <c r="BL222" s="18" t="s">
        <v>145</v>
      </c>
      <c r="BM222" s="227" t="s">
        <v>330</v>
      </c>
    </row>
    <row r="223" s="13" customFormat="1">
      <c r="A223" s="13"/>
      <c r="B223" s="229"/>
      <c r="C223" s="230"/>
      <c r="D223" s="231" t="s">
        <v>147</v>
      </c>
      <c r="E223" s="232" t="s">
        <v>1</v>
      </c>
      <c r="F223" s="233" t="s">
        <v>280</v>
      </c>
      <c r="G223" s="230"/>
      <c r="H223" s="234">
        <v>5</v>
      </c>
      <c r="I223" s="235"/>
      <c r="J223" s="230"/>
      <c r="K223" s="230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147</v>
      </c>
      <c r="AU223" s="240" t="s">
        <v>85</v>
      </c>
      <c r="AV223" s="13" t="s">
        <v>85</v>
      </c>
      <c r="AW223" s="13" t="s">
        <v>31</v>
      </c>
      <c r="AX223" s="13" t="s">
        <v>82</v>
      </c>
      <c r="AY223" s="240" t="s">
        <v>138</v>
      </c>
    </row>
    <row r="224" s="12" customFormat="1" ht="22.8" customHeight="1">
      <c r="A224" s="12"/>
      <c r="B224" s="200"/>
      <c r="C224" s="201"/>
      <c r="D224" s="202" t="s">
        <v>73</v>
      </c>
      <c r="E224" s="214" t="s">
        <v>331</v>
      </c>
      <c r="F224" s="214" t="s">
        <v>332</v>
      </c>
      <c r="G224" s="201"/>
      <c r="H224" s="201"/>
      <c r="I224" s="204"/>
      <c r="J224" s="215">
        <f>BK224</f>
        <v>0</v>
      </c>
      <c r="K224" s="201"/>
      <c r="L224" s="206"/>
      <c r="M224" s="207"/>
      <c r="N224" s="208"/>
      <c r="O224" s="208"/>
      <c r="P224" s="209">
        <f>SUM(P225:P226)</f>
        <v>0</v>
      </c>
      <c r="Q224" s="208"/>
      <c r="R224" s="209">
        <f>SUM(R225:R226)</f>
        <v>0</v>
      </c>
      <c r="S224" s="208"/>
      <c r="T224" s="210">
        <f>SUM(T225:T226)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1" t="s">
        <v>82</v>
      </c>
      <c r="AT224" s="212" t="s">
        <v>73</v>
      </c>
      <c r="AU224" s="212" t="s">
        <v>82</v>
      </c>
      <c r="AY224" s="211" t="s">
        <v>138</v>
      </c>
      <c r="BK224" s="213">
        <f>SUM(BK225:BK226)</f>
        <v>0</v>
      </c>
    </row>
    <row r="225" s="2" customFormat="1" ht="24.15" customHeight="1">
      <c r="A225" s="39"/>
      <c r="B225" s="40"/>
      <c r="C225" s="216" t="s">
        <v>333</v>
      </c>
      <c r="D225" s="216" t="s">
        <v>140</v>
      </c>
      <c r="E225" s="217" t="s">
        <v>334</v>
      </c>
      <c r="F225" s="218" t="s">
        <v>335</v>
      </c>
      <c r="G225" s="219" t="s">
        <v>222</v>
      </c>
      <c r="H225" s="220">
        <v>0.26500000000000001</v>
      </c>
      <c r="I225" s="221"/>
      <c r="J225" s="222">
        <f>ROUND(I225*H225,2)</f>
        <v>0</v>
      </c>
      <c r="K225" s="218" t="s">
        <v>144</v>
      </c>
      <c r="L225" s="45"/>
      <c r="M225" s="223" t="s">
        <v>1</v>
      </c>
      <c r="N225" s="224" t="s">
        <v>39</v>
      </c>
      <c r="O225" s="92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7" t="s">
        <v>145</v>
      </c>
      <c r="AT225" s="227" t="s">
        <v>140</v>
      </c>
      <c r="AU225" s="227" t="s">
        <v>85</v>
      </c>
      <c r="AY225" s="18" t="s">
        <v>138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8" t="s">
        <v>82</v>
      </c>
      <c r="BK225" s="228">
        <f>ROUND(I225*H225,2)</f>
        <v>0</v>
      </c>
      <c r="BL225" s="18" t="s">
        <v>145</v>
      </c>
      <c r="BM225" s="227" t="s">
        <v>336</v>
      </c>
    </row>
    <row r="226" s="13" customFormat="1">
      <c r="A226" s="13"/>
      <c r="B226" s="229"/>
      <c r="C226" s="230"/>
      <c r="D226" s="231" t="s">
        <v>147</v>
      </c>
      <c r="E226" s="232" t="s">
        <v>1</v>
      </c>
      <c r="F226" s="233" t="s">
        <v>337</v>
      </c>
      <c r="G226" s="230"/>
      <c r="H226" s="234">
        <v>0.26500000000000001</v>
      </c>
      <c r="I226" s="235"/>
      <c r="J226" s="230"/>
      <c r="K226" s="230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147</v>
      </c>
      <c r="AU226" s="240" t="s">
        <v>85</v>
      </c>
      <c r="AV226" s="13" t="s">
        <v>85</v>
      </c>
      <c r="AW226" s="13" t="s">
        <v>31</v>
      </c>
      <c r="AX226" s="13" t="s">
        <v>82</v>
      </c>
      <c r="AY226" s="240" t="s">
        <v>138</v>
      </c>
    </row>
    <row r="227" s="12" customFormat="1" ht="22.8" customHeight="1">
      <c r="A227" s="12"/>
      <c r="B227" s="200"/>
      <c r="C227" s="201"/>
      <c r="D227" s="202" t="s">
        <v>73</v>
      </c>
      <c r="E227" s="214" t="s">
        <v>338</v>
      </c>
      <c r="F227" s="214" t="s">
        <v>339</v>
      </c>
      <c r="G227" s="201"/>
      <c r="H227" s="201"/>
      <c r="I227" s="204"/>
      <c r="J227" s="215">
        <f>BK227</f>
        <v>0</v>
      </c>
      <c r="K227" s="201"/>
      <c r="L227" s="206"/>
      <c r="M227" s="207"/>
      <c r="N227" s="208"/>
      <c r="O227" s="208"/>
      <c r="P227" s="209">
        <f>SUM(P228:P237)</f>
        <v>0</v>
      </c>
      <c r="Q227" s="208"/>
      <c r="R227" s="209">
        <f>SUM(R228:R237)</f>
        <v>0</v>
      </c>
      <c r="S227" s="208"/>
      <c r="T227" s="210">
        <f>SUM(T228:T237)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1" t="s">
        <v>82</v>
      </c>
      <c r="AT227" s="212" t="s">
        <v>73</v>
      </c>
      <c r="AU227" s="212" t="s">
        <v>82</v>
      </c>
      <c r="AY227" s="211" t="s">
        <v>138</v>
      </c>
      <c r="BK227" s="213">
        <f>SUM(BK228:BK237)</f>
        <v>0</v>
      </c>
    </row>
    <row r="228" s="2" customFormat="1" ht="21.75" customHeight="1">
      <c r="A228" s="39"/>
      <c r="B228" s="40"/>
      <c r="C228" s="216" t="s">
        <v>340</v>
      </c>
      <c r="D228" s="216" t="s">
        <v>140</v>
      </c>
      <c r="E228" s="217" t="s">
        <v>341</v>
      </c>
      <c r="F228" s="218" t="s">
        <v>342</v>
      </c>
      <c r="G228" s="219" t="s">
        <v>222</v>
      </c>
      <c r="H228" s="220">
        <v>5.3799999999999999</v>
      </c>
      <c r="I228" s="221"/>
      <c r="J228" s="222">
        <f>ROUND(I228*H228,2)</f>
        <v>0</v>
      </c>
      <c r="K228" s="218" t="s">
        <v>144</v>
      </c>
      <c r="L228" s="45"/>
      <c r="M228" s="223" t="s">
        <v>1</v>
      </c>
      <c r="N228" s="224" t="s">
        <v>39</v>
      </c>
      <c r="O228" s="92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7" t="s">
        <v>145</v>
      </c>
      <c r="AT228" s="227" t="s">
        <v>140</v>
      </c>
      <c r="AU228" s="227" t="s">
        <v>85</v>
      </c>
      <c r="AY228" s="18" t="s">
        <v>138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8" t="s">
        <v>82</v>
      </c>
      <c r="BK228" s="228">
        <f>ROUND(I228*H228,2)</f>
        <v>0</v>
      </c>
      <c r="BL228" s="18" t="s">
        <v>145</v>
      </c>
      <c r="BM228" s="227" t="s">
        <v>343</v>
      </c>
    </row>
    <row r="229" s="13" customFormat="1">
      <c r="A229" s="13"/>
      <c r="B229" s="229"/>
      <c r="C229" s="230"/>
      <c r="D229" s="231" t="s">
        <v>147</v>
      </c>
      <c r="E229" s="232" t="s">
        <v>86</v>
      </c>
      <c r="F229" s="233" t="s">
        <v>87</v>
      </c>
      <c r="G229" s="230"/>
      <c r="H229" s="234">
        <v>5.3799999999999999</v>
      </c>
      <c r="I229" s="235"/>
      <c r="J229" s="230"/>
      <c r="K229" s="230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147</v>
      </c>
      <c r="AU229" s="240" t="s">
        <v>85</v>
      </c>
      <c r="AV229" s="13" t="s">
        <v>85</v>
      </c>
      <c r="AW229" s="13" t="s">
        <v>31</v>
      </c>
      <c r="AX229" s="13" t="s">
        <v>82</v>
      </c>
      <c r="AY229" s="240" t="s">
        <v>138</v>
      </c>
    </row>
    <row r="230" s="2" customFormat="1" ht="24.15" customHeight="1">
      <c r="A230" s="39"/>
      <c r="B230" s="40"/>
      <c r="C230" s="216" t="s">
        <v>344</v>
      </c>
      <c r="D230" s="216" t="s">
        <v>140</v>
      </c>
      <c r="E230" s="217" t="s">
        <v>345</v>
      </c>
      <c r="F230" s="218" t="s">
        <v>346</v>
      </c>
      <c r="G230" s="219" t="s">
        <v>222</v>
      </c>
      <c r="H230" s="220">
        <v>43.039999999999999</v>
      </c>
      <c r="I230" s="221"/>
      <c r="J230" s="222">
        <f>ROUND(I230*H230,2)</f>
        <v>0</v>
      </c>
      <c r="K230" s="218" t="s">
        <v>144</v>
      </c>
      <c r="L230" s="45"/>
      <c r="M230" s="223" t="s">
        <v>1</v>
      </c>
      <c r="N230" s="224" t="s">
        <v>39</v>
      </c>
      <c r="O230" s="92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7" t="s">
        <v>145</v>
      </c>
      <c r="AT230" s="227" t="s">
        <v>140</v>
      </c>
      <c r="AU230" s="227" t="s">
        <v>85</v>
      </c>
      <c r="AY230" s="18" t="s">
        <v>138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8" t="s">
        <v>82</v>
      </c>
      <c r="BK230" s="228">
        <f>ROUND(I230*H230,2)</f>
        <v>0</v>
      </c>
      <c r="BL230" s="18" t="s">
        <v>145</v>
      </c>
      <c r="BM230" s="227" t="s">
        <v>347</v>
      </c>
    </row>
    <row r="231" s="13" customFormat="1">
      <c r="A231" s="13"/>
      <c r="B231" s="229"/>
      <c r="C231" s="230"/>
      <c r="D231" s="231" t="s">
        <v>147</v>
      </c>
      <c r="E231" s="232" t="s">
        <v>1</v>
      </c>
      <c r="F231" s="233" t="s">
        <v>348</v>
      </c>
      <c r="G231" s="230"/>
      <c r="H231" s="234">
        <v>43.039999999999999</v>
      </c>
      <c r="I231" s="235"/>
      <c r="J231" s="230"/>
      <c r="K231" s="230"/>
      <c r="L231" s="236"/>
      <c r="M231" s="237"/>
      <c r="N231" s="238"/>
      <c r="O231" s="238"/>
      <c r="P231" s="238"/>
      <c r="Q231" s="238"/>
      <c r="R231" s="238"/>
      <c r="S231" s="238"/>
      <c r="T231" s="23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0" t="s">
        <v>147</v>
      </c>
      <c r="AU231" s="240" t="s">
        <v>85</v>
      </c>
      <c r="AV231" s="13" t="s">
        <v>85</v>
      </c>
      <c r="AW231" s="13" t="s">
        <v>31</v>
      </c>
      <c r="AX231" s="13" t="s">
        <v>82</v>
      </c>
      <c r="AY231" s="240" t="s">
        <v>138</v>
      </c>
    </row>
    <row r="232" s="2" customFormat="1" ht="24.15" customHeight="1">
      <c r="A232" s="39"/>
      <c r="B232" s="40"/>
      <c r="C232" s="216" t="s">
        <v>349</v>
      </c>
      <c r="D232" s="216" t="s">
        <v>140</v>
      </c>
      <c r="E232" s="217" t="s">
        <v>350</v>
      </c>
      <c r="F232" s="218" t="s">
        <v>351</v>
      </c>
      <c r="G232" s="219" t="s">
        <v>222</v>
      </c>
      <c r="H232" s="220">
        <v>5.3799999999999999</v>
      </c>
      <c r="I232" s="221"/>
      <c r="J232" s="222">
        <f>ROUND(I232*H232,2)</f>
        <v>0</v>
      </c>
      <c r="K232" s="218" t="s">
        <v>144</v>
      </c>
      <c r="L232" s="45"/>
      <c r="M232" s="223" t="s">
        <v>1</v>
      </c>
      <c r="N232" s="224" t="s">
        <v>39</v>
      </c>
      <c r="O232" s="92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7" t="s">
        <v>145</v>
      </c>
      <c r="AT232" s="227" t="s">
        <v>140</v>
      </c>
      <c r="AU232" s="227" t="s">
        <v>85</v>
      </c>
      <c r="AY232" s="18" t="s">
        <v>138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8" t="s">
        <v>82</v>
      </c>
      <c r="BK232" s="228">
        <f>ROUND(I232*H232,2)</f>
        <v>0</v>
      </c>
      <c r="BL232" s="18" t="s">
        <v>145</v>
      </c>
      <c r="BM232" s="227" t="s">
        <v>352</v>
      </c>
    </row>
    <row r="233" s="13" customFormat="1">
      <c r="A233" s="13"/>
      <c r="B233" s="229"/>
      <c r="C233" s="230"/>
      <c r="D233" s="231" t="s">
        <v>147</v>
      </c>
      <c r="E233" s="232" t="s">
        <v>1</v>
      </c>
      <c r="F233" s="233" t="s">
        <v>86</v>
      </c>
      <c r="G233" s="230"/>
      <c r="H233" s="234">
        <v>5.3799999999999999</v>
      </c>
      <c r="I233" s="235"/>
      <c r="J233" s="230"/>
      <c r="K233" s="230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147</v>
      </c>
      <c r="AU233" s="240" t="s">
        <v>85</v>
      </c>
      <c r="AV233" s="13" t="s">
        <v>85</v>
      </c>
      <c r="AW233" s="13" t="s">
        <v>31</v>
      </c>
      <c r="AX233" s="13" t="s">
        <v>82</v>
      </c>
      <c r="AY233" s="240" t="s">
        <v>138</v>
      </c>
    </row>
    <row r="234" s="2" customFormat="1" ht="44.25" customHeight="1">
      <c r="A234" s="39"/>
      <c r="B234" s="40"/>
      <c r="C234" s="216" t="s">
        <v>353</v>
      </c>
      <c r="D234" s="216" t="s">
        <v>140</v>
      </c>
      <c r="E234" s="217" t="s">
        <v>354</v>
      </c>
      <c r="F234" s="218" t="s">
        <v>355</v>
      </c>
      <c r="G234" s="219" t="s">
        <v>222</v>
      </c>
      <c r="H234" s="220">
        <v>3.73</v>
      </c>
      <c r="I234" s="221"/>
      <c r="J234" s="222">
        <f>ROUND(I234*H234,2)</f>
        <v>0</v>
      </c>
      <c r="K234" s="218" t="s">
        <v>144</v>
      </c>
      <c r="L234" s="45"/>
      <c r="M234" s="223" t="s">
        <v>1</v>
      </c>
      <c r="N234" s="224" t="s">
        <v>39</v>
      </c>
      <c r="O234" s="92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7" t="s">
        <v>145</v>
      </c>
      <c r="AT234" s="227" t="s">
        <v>140</v>
      </c>
      <c r="AU234" s="227" t="s">
        <v>85</v>
      </c>
      <c r="AY234" s="18" t="s">
        <v>138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8" t="s">
        <v>82</v>
      </c>
      <c r="BK234" s="228">
        <f>ROUND(I234*H234,2)</f>
        <v>0</v>
      </c>
      <c r="BL234" s="18" t="s">
        <v>145</v>
      </c>
      <c r="BM234" s="227" t="s">
        <v>356</v>
      </c>
    </row>
    <row r="235" s="13" customFormat="1">
      <c r="A235" s="13"/>
      <c r="B235" s="229"/>
      <c r="C235" s="230"/>
      <c r="D235" s="231" t="s">
        <v>147</v>
      </c>
      <c r="E235" s="232" t="s">
        <v>1</v>
      </c>
      <c r="F235" s="233" t="s">
        <v>357</v>
      </c>
      <c r="G235" s="230"/>
      <c r="H235" s="234">
        <v>3.73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147</v>
      </c>
      <c r="AU235" s="240" t="s">
        <v>85</v>
      </c>
      <c r="AV235" s="13" t="s">
        <v>85</v>
      </c>
      <c r="AW235" s="13" t="s">
        <v>31</v>
      </c>
      <c r="AX235" s="13" t="s">
        <v>82</v>
      </c>
      <c r="AY235" s="240" t="s">
        <v>138</v>
      </c>
    </row>
    <row r="236" s="2" customFormat="1" ht="44.25" customHeight="1">
      <c r="A236" s="39"/>
      <c r="B236" s="40"/>
      <c r="C236" s="216" t="s">
        <v>358</v>
      </c>
      <c r="D236" s="216" t="s">
        <v>140</v>
      </c>
      <c r="E236" s="217" t="s">
        <v>359</v>
      </c>
      <c r="F236" s="218" t="s">
        <v>360</v>
      </c>
      <c r="G236" s="219" t="s">
        <v>222</v>
      </c>
      <c r="H236" s="220">
        <v>1.6499999999999999</v>
      </c>
      <c r="I236" s="221"/>
      <c r="J236" s="222">
        <f>ROUND(I236*H236,2)</f>
        <v>0</v>
      </c>
      <c r="K236" s="218" t="s">
        <v>144</v>
      </c>
      <c r="L236" s="45"/>
      <c r="M236" s="223" t="s">
        <v>1</v>
      </c>
      <c r="N236" s="224" t="s">
        <v>39</v>
      </c>
      <c r="O236" s="92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7" t="s">
        <v>145</v>
      </c>
      <c r="AT236" s="227" t="s">
        <v>140</v>
      </c>
      <c r="AU236" s="227" t="s">
        <v>85</v>
      </c>
      <c r="AY236" s="18" t="s">
        <v>138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8" t="s">
        <v>82</v>
      </c>
      <c r="BK236" s="228">
        <f>ROUND(I236*H236,2)</f>
        <v>0</v>
      </c>
      <c r="BL236" s="18" t="s">
        <v>145</v>
      </c>
      <c r="BM236" s="227" t="s">
        <v>361</v>
      </c>
    </row>
    <row r="237" s="13" customFormat="1">
      <c r="A237" s="13"/>
      <c r="B237" s="229"/>
      <c r="C237" s="230"/>
      <c r="D237" s="231" t="s">
        <v>147</v>
      </c>
      <c r="E237" s="232" t="s">
        <v>1</v>
      </c>
      <c r="F237" s="233" t="s">
        <v>362</v>
      </c>
      <c r="G237" s="230"/>
      <c r="H237" s="234">
        <v>1.6499999999999999</v>
      </c>
      <c r="I237" s="235"/>
      <c r="J237" s="230"/>
      <c r="K237" s="230"/>
      <c r="L237" s="236"/>
      <c r="M237" s="237"/>
      <c r="N237" s="238"/>
      <c r="O237" s="238"/>
      <c r="P237" s="238"/>
      <c r="Q237" s="238"/>
      <c r="R237" s="238"/>
      <c r="S237" s="238"/>
      <c r="T237" s="23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0" t="s">
        <v>147</v>
      </c>
      <c r="AU237" s="240" t="s">
        <v>85</v>
      </c>
      <c r="AV237" s="13" t="s">
        <v>85</v>
      </c>
      <c r="AW237" s="13" t="s">
        <v>31</v>
      </c>
      <c r="AX237" s="13" t="s">
        <v>82</v>
      </c>
      <c r="AY237" s="240" t="s">
        <v>138</v>
      </c>
    </row>
    <row r="238" s="12" customFormat="1" ht="22.8" customHeight="1">
      <c r="A238" s="12"/>
      <c r="B238" s="200"/>
      <c r="C238" s="201"/>
      <c r="D238" s="202" t="s">
        <v>73</v>
      </c>
      <c r="E238" s="214" t="s">
        <v>363</v>
      </c>
      <c r="F238" s="214" t="s">
        <v>332</v>
      </c>
      <c r="G238" s="201"/>
      <c r="H238" s="201"/>
      <c r="I238" s="204"/>
      <c r="J238" s="215">
        <f>BK238</f>
        <v>0</v>
      </c>
      <c r="K238" s="201"/>
      <c r="L238" s="206"/>
      <c r="M238" s="207"/>
      <c r="N238" s="208"/>
      <c r="O238" s="208"/>
      <c r="P238" s="209">
        <f>SUM(P239:P240)</f>
        <v>0</v>
      </c>
      <c r="Q238" s="208"/>
      <c r="R238" s="209">
        <f>SUM(R239:R240)</f>
        <v>0</v>
      </c>
      <c r="S238" s="208"/>
      <c r="T238" s="210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1" t="s">
        <v>82</v>
      </c>
      <c r="AT238" s="212" t="s">
        <v>73</v>
      </c>
      <c r="AU238" s="212" t="s">
        <v>82</v>
      </c>
      <c r="AY238" s="211" t="s">
        <v>138</v>
      </c>
      <c r="BK238" s="213">
        <f>SUM(BK239:BK240)</f>
        <v>0</v>
      </c>
    </row>
    <row r="239" s="2" customFormat="1" ht="33" customHeight="1">
      <c r="A239" s="39"/>
      <c r="B239" s="40"/>
      <c r="C239" s="216" t="s">
        <v>364</v>
      </c>
      <c r="D239" s="216" t="s">
        <v>140</v>
      </c>
      <c r="E239" s="217" t="s">
        <v>365</v>
      </c>
      <c r="F239" s="218" t="s">
        <v>366</v>
      </c>
      <c r="G239" s="219" t="s">
        <v>222</v>
      </c>
      <c r="H239" s="220">
        <v>3.7669999999999999</v>
      </c>
      <c r="I239" s="221"/>
      <c r="J239" s="222">
        <f>ROUND(I239*H239,2)</f>
        <v>0</v>
      </c>
      <c r="K239" s="218" t="s">
        <v>144</v>
      </c>
      <c r="L239" s="45"/>
      <c r="M239" s="223" t="s">
        <v>1</v>
      </c>
      <c r="N239" s="224" t="s">
        <v>39</v>
      </c>
      <c r="O239" s="92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7" t="s">
        <v>145</v>
      </c>
      <c r="AT239" s="227" t="s">
        <v>140</v>
      </c>
      <c r="AU239" s="227" t="s">
        <v>85</v>
      </c>
      <c r="AY239" s="18" t="s">
        <v>138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8" t="s">
        <v>82</v>
      </c>
      <c r="BK239" s="228">
        <f>ROUND(I239*H239,2)</f>
        <v>0</v>
      </c>
      <c r="BL239" s="18" t="s">
        <v>145</v>
      </c>
      <c r="BM239" s="227" t="s">
        <v>367</v>
      </c>
    </row>
    <row r="240" s="13" customFormat="1">
      <c r="A240" s="13"/>
      <c r="B240" s="229"/>
      <c r="C240" s="230"/>
      <c r="D240" s="231" t="s">
        <v>147</v>
      </c>
      <c r="E240" s="232" t="s">
        <v>1</v>
      </c>
      <c r="F240" s="233" t="s">
        <v>368</v>
      </c>
      <c r="G240" s="230"/>
      <c r="H240" s="234">
        <v>3.7669999999999999</v>
      </c>
      <c r="I240" s="235"/>
      <c r="J240" s="230"/>
      <c r="K240" s="230"/>
      <c r="L240" s="236"/>
      <c r="M240" s="283"/>
      <c r="N240" s="284"/>
      <c r="O240" s="284"/>
      <c r="P240" s="284"/>
      <c r="Q240" s="284"/>
      <c r="R240" s="284"/>
      <c r="S240" s="284"/>
      <c r="T240" s="28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147</v>
      </c>
      <c r="AU240" s="240" t="s">
        <v>85</v>
      </c>
      <c r="AV240" s="13" t="s">
        <v>85</v>
      </c>
      <c r="AW240" s="13" t="s">
        <v>31</v>
      </c>
      <c r="AX240" s="13" t="s">
        <v>82</v>
      </c>
      <c r="AY240" s="240" t="s">
        <v>138</v>
      </c>
    </row>
    <row r="241" s="2" customFormat="1" ht="6.96" customHeight="1">
      <c r="A241" s="39"/>
      <c r="B241" s="67"/>
      <c r="C241" s="68"/>
      <c r="D241" s="68"/>
      <c r="E241" s="68"/>
      <c r="F241" s="68"/>
      <c r="G241" s="68"/>
      <c r="H241" s="68"/>
      <c r="I241" s="68"/>
      <c r="J241" s="68"/>
      <c r="K241" s="68"/>
      <c r="L241" s="45"/>
      <c r="M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</row>
  </sheetData>
  <sheetProtection sheet="1" autoFilter="0" formatColumns="0" formatRows="0" objects="1" scenarios="1" spinCount="100000" saltValue="PhicWKLkYoO1aN8f2Ty/AcB1e3c2ajzQoQymPgICNO1q3virSrejlEmhNsfmQKdmKLxI0YcJR9LVUIxHRPCl8Q==" hashValue="XoRRsRguf9Vaiu68sEB1SAG0l9jtg+CmUKUqkNXcw42BtD1Wgi387OjDmFr2pB32idzOlMDrQ14JWKYTGEa26g==" algorithmName="SHA-512" password="CC35"/>
  <autoFilter ref="C124:K24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4"/>
      <c r="C3" s="135"/>
      <c r="D3" s="135"/>
      <c r="E3" s="135"/>
      <c r="F3" s="135"/>
      <c r="G3" s="135"/>
      <c r="H3" s="21"/>
    </row>
    <row r="4" s="1" customFormat="1" ht="24.96" customHeight="1">
      <c r="B4" s="21"/>
      <c r="C4" s="136" t="s">
        <v>369</v>
      </c>
      <c r="H4" s="21"/>
    </row>
    <row r="5" s="1" customFormat="1" ht="12" customHeight="1">
      <c r="B5" s="21"/>
      <c r="C5" s="286" t="s">
        <v>13</v>
      </c>
      <c r="D5" s="145" t="s">
        <v>14</v>
      </c>
      <c r="E5" s="1"/>
      <c r="F5" s="1"/>
      <c r="H5" s="21"/>
    </row>
    <row r="6" s="1" customFormat="1" ht="36.96" customHeight="1">
      <c r="B6" s="21"/>
      <c r="C6" s="287" t="s">
        <v>16</v>
      </c>
      <c r="D6" s="288" t="s">
        <v>17</v>
      </c>
      <c r="E6" s="1"/>
      <c r="F6" s="1"/>
      <c r="H6" s="21"/>
    </row>
    <row r="7" s="1" customFormat="1" ht="16.5" customHeight="1">
      <c r="B7" s="21"/>
      <c r="C7" s="138" t="s">
        <v>22</v>
      </c>
      <c r="D7" s="142" t="str">
        <f>'Rekapitulace stavby'!AN8</f>
        <v>2. 4. 2024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9"/>
      <c r="B9" s="289"/>
      <c r="C9" s="290" t="s">
        <v>55</v>
      </c>
      <c r="D9" s="291" t="s">
        <v>56</v>
      </c>
      <c r="E9" s="291" t="s">
        <v>125</v>
      </c>
      <c r="F9" s="292" t="s">
        <v>370</v>
      </c>
      <c r="G9" s="189"/>
      <c r="H9" s="289"/>
    </row>
    <row r="10" s="2" customFormat="1" ht="26.4" customHeight="1">
      <c r="A10" s="39"/>
      <c r="B10" s="45"/>
      <c r="C10" s="293" t="s">
        <v>371</v>
      </c>
      <c r="D10" s="293" t="s">
        <v>80</v>
      </c>
      <c r="E10" s="39"/>
      <c r="F10" s="39"/>
      <c r="G10" s="39"/>
      <c r="H10" s="45"/>
    </row>
    <row r="11" s="2" customFormat="1" ht="16.8" customHeight="1">
      <c r="A11" s="39"/>
      <c r="B11" s="45"/>
      <c r="C11" s="294" t="s">
        <v>92</v>
      </c>
      <c r="D11" s="295" t="s">
        <v>1</v>
      </c>
      <c r="E11" s="296" t="s">
        <v>1</v>
      </c>
      <c r="F11" s="297">
        <v>0.82499999999999996</v>
      </c>
      <c r="G11" s="39"/>
      <c r="H11" s="45"/>
    </row>
    <row r="12" s="2" customFormat="1" ht="16.8" customHeight="1">
      <c r="A12" s="39"/>
      <c r="B12" s="45"/>
      <c r="C12" s="298" t="s">
        <v>1</v>
      </c>
      <c r="D12" s="298" t="s">
        <v>207</v>
      </c>
      <c r="E12" s="18" t="s">
        <v>1</v>
      </c>
      <c r="F12" s="299">
        <v>0</v>
      </c>
      <c r="G12" s="39"/>
      <c r="H12" s="45"/>
    </row>
    <row r="13" s="2" customFormat="1" ht="16.8" customHeight="1">
      <c r="A13" s="39"/>
      <c r="B13" s="45"/>
      <c r="C13" s="298" t="s">
        <v>1</v>
      </c>
      <c r="D13" s="298" t="s">
        <v>208</v>
      </c>
      <c r="E13" s="18" t="s">
        <v>1</v>
      </c>
      <c r="F13" s="299">
        <v>0</v>
      </c>
      <c r="G13" s="39"/>
      <c r="H13" s="45"/>
    </row>
    <row r="14" s="2" customFormat="1" ht="16.8" customHeight="1">
      <c r="A14" s="39"/>
      <c r="B14" s="45"/>
      <c r="C14" s="298" t="s">
        <v>1</v>
      </c>
      <c r="D14" s="298" t="s">
        <v>209</v>
      </c>
      <c r="E14" s="18" t="s">
        <v>1</v>
      </c>
      <c r="F14" s="299">
        <v>0.82499999999999996</v>
      </c>
      <c r="G14" s="39"/>
      <c r="H14" s="45"/>
    </row>
    <row r="15" s="2" customFormat="1" ht="16.8" customHeight="1">
      <c r="A15" s="39"/>
      <c r="B15" s="45"/>
      <c r="C15" s="298" t="s">
        <v>92</v>
      </c>
      <c r="D15" s="298" t="s">
        <v>210</v>
      </c>
      <c r="E15" s="18" t="s">
        <v>1</v>
      </c>
      <c r="F15" s="299">
        <v>0.82499999999999996</v>
      </c>
      <c r="G15" s="39"/>
      <c r="H15" s="45"/>
    </row>
    <row r="16" s="2" customFormat="1" ht="16.8" customHeight="1">
      <c r="A16" s="39"/>
      <c r="B16" s="45"/>
      <c r="C16" s="300" t="s">
        <v>372</v>
      </c>
      <c r="D16" s="39"/>
      <c r="E16" s="39"/>
      <c r="F16" s="39"/>
      <c r="G16" s="39"/>
      <c r="H16" s="45"/>
    </row>
    <row r="17" s="2" customFormat="1">
      <c r="A17" s="39"/>
      <c r="B17" s="45"/>
      <c r="C17" s="298" t="s">
        <v>204</v>
      </c>
      <c r="D17" s="298" t="s">
        <v>205</v>
      </c>
      <c r="E17" s="18" t="s">
        <v>189</v>
      </c>
      <c r="F17" s="299">
        <v>8.8000000000000007</v>
      </c>
      <c r="G17" s="39"/>
      <c r="H17" s="45"/>
    </row>
    <row r="18" s="2" customFormat="1" ht="16.8" customHeight="1">
      <c r="A18" s="39"/>
      <c r="B18" s="45"/>
      <c r="C18" s="298" t="s">
        <v>215</v>
      </c>
      <c r="D18" s="298" t="s">
        <v>216</v>
      </c>
      <c r="E18" s="18" t="s">
        <v>189</v>
      </c>
      <c r="F18" s="299">
        <v>8.6999999999999993</v>
      </c>
      <c r="G18" s="39"/>
      <c r="H18" s="45"/>
    </row>
    <row r="19" s="2" customFormat="1" ht="16.8" customHeight="1">
      <c r="A19" s="39"/>
      <c r="B19" s="45"/>
      <c r="C19" s="298" t="s">
        <v>262</v>
      </c>
      <c r="D19" s="298" t="s">
        <v>263</v>
      </c>
      <c r="E19" s="18" t="s">
        <v>189</v>
      </c>
      <c r="F19" s="299">
        <v>0.82499999999999996</v>
      </c>
      <c r="G19" s="39"/>
      <c r="H19" s="45"/>
    </row>
    <row r="20" s="2" customFormat="1" ht="16.8" customHeight="1">
      <c r="A20" s="39"/>
      <c r="B20" s="45"/>
      <c r="C20" s="294" t="s">
        <v>94</v>
      </c>
      <c r="D20" s="295" t="s">
        <v>1</v>
      </c>
      <c r="E20" s="296" t="s">
        <v>1</v>
      </c>
      <c r="F20" s="297">
        <v>2.0049999999999999</v>
      </c>
      <c r="G20" s="39"/>
      <c r="H20" s="45"/>
    </row>
    <row r="21" s="2" customFormat="1" ht="16.8" customHeight="1">
      <c r="A21" s="39"/>
      <c r="B21" s="45"/>
      <c r="C21" s="298" t="s">
        <v>1</v>
      </c>
      <c r="D21" s="298" t="s">
        <v>211</v>
      </c>
      <c r="E21" s="18" t="s">
        <v>1</v>
      </c>
      <c r="F21" s="299">
        <v>2.0049999999999999</v>
      </c>
      <c r="G21" s="39"/>
      <c r="H21" s="45"/>
    </row>
    <row r="22" s="2" customFormat="1" ht="16.8" customHeight="1">
      <c r="A22" s="39"/>
      <c r="B22" s="45"/>
      <c r="C22" s="298" t="s">
        <v>94</v>
      </c>
      <c r="D22" s="298" t="s">
        <v>210</v>
      </c>
      <c r="E22" s="18" t="s">
        <v>1</v>
      </c>
      <c r="F22" s="299">
        <v>2.0049999999999999</v>
      </c>
      <c r="G22" s="39"/>
      <c r="H22" s="45"/>
    </row>
    <row r="23" s="2" customFormat="1" ht="16.8" customHeight="1">
      <c r="A23" s="39"/>
      <c r="B23" s="45"/>
      <c r="C23" s="300" t="s">
        <v>372</v>
      </c>
      <c r="D23" s="39"/>
      <c r="E23" s="39"/>
      <c r="F23" s="39"/>
      <c r="G23" s="39"/>
      <c r="H23" s="45"/>
    </row>
    <row r="24" s="2" customFormat="1">
      <c r="A24" s="39"/>
      <c r="B24" s="45"/>
      <c r="C24" s="298" t="s">
        <v>204</v>
      </c>
      <c r="D24" s="298" t="s">
        <v>205</v>
      </c>
      <c r="E24" s="18" t="s">
        <v>189</v>
      </c>
      <c r="F24" s="299">
        <v>8.8000000000000007</v>
      </c>
      <c r="G24" s="39"/>
      <c r="H24" s="45"/>
    </row>
    <row r="25" s="2" customFormat="1" ht="16.8" customHeight="1">
      <c r="A25" s="39"/>
      <c r="B25" s="45"/>
      <c r="C25" s="298" t="s">
        <v>237</v>
      </c>
      <c r="D25" s="298" t="s">
        <v>238</v>
      </c>
      <c r="E25" s="18" t="s">
        <v>189</v>
      </c>
      <c r="F25" s="299">
        <v>1.905</v>
      </c>
      <c r="G25" s="39"/>
      <c r="H25" s="45"/>
    </row>
    <row r="26" s="2" customFormat="1" ht="16.8" customHeight="1">
      <c r="A26" s="39"/>
      <c r="B26" s="45"/>
      <c r="C26" s="294" t="s">
        <v>86</v>
      </c>
      <c r="D26" s="295" t="s">
        <v>1</v>
      </c>
      <c r="E26" s="296" t="s">
        <v>1</v>
      </c>
      <c r="F26" s="297">
        <v>5.3799999999999999</v>
      </c>
      <c r="G26" s="39"/>
      <c r="H26" s="45"/>
    </row>
    <row r="27" s="2" customFormat="1" ht="16.8" customHeight="1">
      <c r="A27" s="39"/>
      <c r="B27" s="45"/>
      <c r="C27" s="298" t="s">
        <v>86</v>
      </c>
      <c r="D27" s="298" t="s">
        <v>87</v>
      </c>
      <c r="E27" s="18" t="s">
        <v>1</v>
      </c>
      <c r="F27" s="299">
        <v>5.3799999999999999</v>
      </c>
      <c r="G27" s="39"/>
      <c r="H27" s="45"/>
    </row>
    <row r="28" s="2" customFormat="1" ht="16.8" customHeight="1">
      <c r="A28" s="39"/>
      <c r="B28" s="45"/>
      <c r="C28" s="300" t="s">
        <v>372</v>
      </c>
      <c r="D28" s="39"/>
      <c r="E28" s="39"/>
      <c r="F28" s="39"/>
      <c r="G28" s="39"/>
      <c r="H28" s="45"/>
    </row>
    <row r="29" s="2" customFormat="1" ht="16.8" customHeight="1">
      <c r="A29" s="39"/>
      <c r="B29" s="45"/>
      <c r="C29" s="298" t="s">
        <v>341</v>
      </c>
      <c r="D29" s="298" t="s">
        <v>342</v>
      </c>
      <c r="E29" s="18" t="s">
        <v>222</v>
      </c>
      <c r="F29" s="299">
        <v>5.3799999999999999</v>
      </c>
      <c r="G29" s="39"/>
      <c r="H29" s="45"/>
    </row>
    <row r="30" s="2" customFormat="1" ht="16.8" customHeight="1">
      <c r="A30" s="39"/>
      <c r="B30" s="45"/>
      <c r="C30" s="298" t="s">
        <v>345</v>
      </c>
      <c r="D30" s="298" t="s">
        <v>346</v>
      </c>
      <c r="E30" s="18" t="s">
        <v>222</v>
      </c>
      <c r="F30" s="299">
        <v>43.039999999999999</v>
      </c>
      <c r="G30" s="39"/>
      <c r="H30" s="45"/>
    </row>
    <row r="31" s="2" customFormat="1" ht="16.8" customHeight="1">
      <c r="A31" s="39"/>
      <c r="B31" s="45"/>
      <c r="C31" s="298" t="s">
        <v>350</v>
      </c>
      <c r="D31" s="298" t="s">
        <v>351</v>
      </c>
      <c r="E31" s="18" t="s">
        <v>222</v>
      </c>
      <c r="F31" s="299">
        <v>5.3799999999999999</v>
      </c>
      <c r="G31" s="39"/>
      <c r="H31" s="45"/>
    </row>
    <row r="32" s="2" customFormat="1">
      <c r="A32" s="39"/>
      <c r="B32" s="45"/>
      <c r="C32" s="298" t="s">
        <v>354</v>
      </c>
      <c r="D32" s="298" t="s">
        <v>355</v>
      </c>
      <c r="E32" s="18" t="s">
        <v>222</v>
      </c>
      <c r="F32" s="299">
        <v>3.73</v>
      </c>
      <c r="G32" s="39"/>
      <c r="H32" s="45"/>
    </row>
    <row r="33" s="2" customFormat="1" ht="16.8" customHeight="1">
      <c r="A33" s="39"/>
      <c r="B33" s="45"/>
      <c r="C33" s="294" t="s">
        <v>373</v>
      </c>
      <c r="D33" s="295" t="s">
        <v>1</v>
      </c>
      <c r="E33" s="296" t="s">
        <v>1</v>
      </c>
      <c r="F33" s="297">
        <v>20</v>
      </c>
      <c r="G33" s="39"/>
      <c r="H33" s="45"/>
    </row>
    <row r="34" s="2" customFormat="1" ht="16.8" customHeight="1">
      <c r="A34" s="39"/>
      <c r="B34" s="45"/>
      <c r="C34" s="294" t="s">
        <v>107</v>
      </c>
      <c r="D34" s="295" t="s">
        <v>1</v>
      </c>
      <c r="E34" s="296" t="s">
        <v>1</v>
      </c>
      <c r="F34" s="297">
        <v>5</v>
      </c>
      <c r="G34" s="39"/>
      <c r="H34" s="45"/>
    </row>
    <row r="35" s="2" customFormat="1" ht="16.8" customHeight="1">
      <c r="A35" s="39"/>
      <c r="B35" s="45"/>
      <c r="C35" s="300" t="s">
        <v>372</v>
      </c>
      <c r="D35" s="39"/>
      <c r="E35" s="39"/>
      <c r="F35" s="39"/>
      <c r="G35" s="39"/>
      <c r="H35" s="45"/>
    </row>
    <row r="36" s="2" customFormat="1" ht="16.8" customHeight="1">
      <c r="A36" s="39"/>
      <c r="B36" s="45"/>
      <c r="C36" s="298" t="s">
        <v>282</v>
      </c>
      <c r="D36" s="298" t="s">
        <v>283</v>
      </c>
      <c r="E36" s="18" t="s">
        <v>156</v>
      </c>
      <c r="F36" s="299">
        <v>5.0750000000000002</v>
      </c>
      <c r="G36" s="39"/>
      <c r="H36" s="45"/>
    </row>
    <row r="37" s="2" customFormat="1" ht="16.8" customHeight="1">
      <c r="A37" s="39"/>
      <c r="B37" s="45"/>
      <c r="C37" s="294" t="s">
        <v>102</v>
      </c>
      <c r="D37" s="295" t="s">
        <v>1</v>
      </c>
      <c r="E37" s="296" t="s">
        <v>1</v>
      </c>
      <c r="F37" s="297">
        <v>8.6999999999999993</v>
      </c>
      <c r="G37" s="39"/>
      <c r="H37" s="45"/>
    </row>
    <row r="38" s="2" customFormat="1" ht="16.8" customHeight="1">
      <c r="A38" s="39"/>
      <c r="B38" s="45"/>
      <c r="C38" s="298" t="s">
        <v>1</v>
      </c>
      <c r="D38" s="298" t="s">
        <v>254</v>
      </c>
      <c r="E38" s="18" t="s">
        <v>1</v>
      </c>
      <c r="F38" s="299">
        <v>0</v>
      </c>
      <c r="G38" s="39"/>
      <c r="H38" s="45"/>
    </row>
    <row r="39" s="2" customFormat="1" ht="16.8" customHeight="1">
      <c r="A39" s="39"/>
      <c r="B39" s="45"/>
      <c r="C39" s="298" t="s">
        <v>1</v>
      </c>
      <c r="D39" s="298" t="s">
        <v>255</v>
      </c>
      <c r="E39" s="18" t="s">
        <v>1</v>
      </c>
      <c r="F39" s="299">
        <v>8.6999999999999993</v>
      </c>
      <c r="G39" s="39"/>
      <c r="H39" s="45"/>
    </row>
    <row r="40" s="2" customFormat="1" ht="16.8" customHeight="1">
      <c r="A40" s="39"/>
      <c r="B40" s="45"/>
      <c r="C40" s="298" t="s">
        <v>102</v>
      </c>
      <c r="D40" s="298" t="s">
        <v>194</v>
      </c>
      <c r="E40" s="18" t="s">
        <v>1</v>
      </c>
      <c r="F40" s="299">
        <v>8.6999999999999993</v>
      </c>
      <c r="G40" s="39"/>
      <c r="H40" s="45"/>
    </row>
    <row r="41" s="2" customFormat="1" ht="16.8" customHeight="1">
      <c r="A41" s="39"/>
      <c r="B41" s="45"/>
      <c r="C41" s="300" t="s">
        <v>372</v>
      </c>
      <c r="D41" s="39"/>
      <c r="E41" s="39"/>
      <c r="F41" s="39"/>
      <c r="G41" s="39"/>
      <c r="H41" s="45"/>
    </row>
    <row r="42" s="2" customFormat="1" ht="16.8" customHeight="1">
      <c r="A42" s="39"/>
      <c r="B42" s="45"/>
      <c r="C42" s="298" t="s">
        <v>215</v>
      </c>
      <c r="D42" s="298" t="s">
        <v>216</v>
      </c>
      <c r="E42" s="18" t="s">
        <v>189</v>
      </c>
      <c r="F42" s="299">
        <v>8.6999999999999993</v>
      </c>
      <c r="G42" s="39"/>
      <c r="H42" s="45"/>
    </row>
    <row r="43" s="2" customFormat="1">
      <c r="A43" s="39"/>
      <c r="B43" s="45"/>
      <c r="C43" s="298" t="s">
        <v>257</v>
      </c>
      <c r="D43" s="298" t="s">
        <v>258</v>
      </c>
      <c r="E43" s="18" t="s">
        <v>189</v>
      </c>
      <c r="F43" s="299">
        <v>8.6999999999999993</v>
      </c>
      <c r="G43" s="39"/>
      <c r="H43" s="45"/>
    </row>
    <row r="44" s="2" customFormat="1" ht="16.8" customHeight="1">
      <c r="A44" s="39"/>
      <c r="B44" s="45"/>
      <c r="C44" s="294" t="s">
        <v>99</v>
      </c>
      <c r="D44" s="295" t="s">
        <v>1</v>
      </c>
      <c r="E44" s="296" t="s">
        <v>1</v>
      </c>
      <c r="F44" s="297">
        <v>1.905</v>
      </c>
      <c r="G44" s="39"/>
      <c r="H44" s="45"/>
    </row>
    <row r="45" s="2" customFormat="1" ht="16.8" customHeight="1">
      <c r="A45" s="39"/>
      <c r="B45" s="45"/>
      <c r="C45" s="298" t="s">
        <v>99</v>
      </c>
      <c r="D45" s="298" t="s">
        <v>241</v>
      </c>
      <c r="E45" s="18" t="s">
        <v>1</v>
      </c>
      <c r="F45" s="299">
        <v>1.905</v>
      </c>
      <c r="G45" s="39"/>
      <c r="H45" s="45"/>
    </row>
    <row r="46" s="2" customFormat="1" ht="16.8" customHeight="1">
      <c r="A46" s="39"/>
      <c r="B46" s="45"/>
      <c r="C46" s="300" t="s">
        <v>372</v>
      </c>
      <c r="D46" s="39"/>
      <c r="E46" s="39"/>
      <c r="F46" s="39"/>
      <c r="G46" s="39"/>
      <c r="H46" s="45"/>
    </row>
    <row r="47" s="2" customFormat="1" ht="16.8" customHeight="1">
      <c r="A47" s="39"/>
      <c r="B47" s="45"/>
      <c r="C47" s="298" t="s">
        <v>237</v>
      </c>
      <c r="D47" s="298" t="s">
        <v>238</v>
      </c>
      <c r="E47" s="18" t="s">
        <v>189</v>
      </c>
      <c r="F47" s="299">
        <v>1.905</v>
      </c>
      <c r="G47" s="39"/>
      <c r="H47" s="45"/>
    </row>
    <row r="48" s="2" customFormat="1" ht="16.8" customHeight="1">
      <c r="A48" s="39"/>
      <c r="B48" s="45"/>
      <c r="C48" s="298" t="s">
        <v>215</v>
      </c>
      <c r="D48" s="298" t="s">
        <v>216</v>
      </c>
      <c r="E48" s="18" t="s">
        <v>189</v>
      </c>
      <c r="F48" s="299">
        <v>8.6999999999999993</v>
      </c>
      <c r="G48" s="39"/>
      <c r="H48" s="45"/>
    </row>
    <row r="49" s="2" customFormat="1" ht="16.8" customHeight="1">
      <c r="A49" s="39"/>
      <c r="B49" s="45"/>
      <c r="C49" s="298" t="s">
        <v>244</v>
      </c>
      <c r="D49" s="298" t="s">
        <v>245</v>
      </c>
      <c r="E49" s="18" t="s">
        <v>222</v>
      </c>
      <c r="F49" s="299">
        <v>3.4289999999999998</v>
      </c>
      <c r="G49" s="39"/>
      <c r="H49" s="45"/>
    </row>
    <row r="50" s="2" customFormat="1" ht="16.8" customHeight="1">
      <c r="A50" s="39"/>
      <c r="B50" s="45"/>
      <c r="C50" s="294" t="s">
        <v>104</v>
      </c>
      <c r="D50" s="295" t="s">
        <v>1</v>
      </c>
      <c r="E50" s="296" t="s">
        <v>1</v>
      </c>
      <c r="F50" s="297">
        <v>5.9699999999999998</v>
      </c>
      <c r="G50" s="39"/>
      <c r="H50" s="45"/>
    </row>
    <row r="51" s="2" customFormat="1" ht="16.8" customHeight="1">
      <c r="A51" s="39"/>
      <c r="B51" s="45"/>
      <c r="C51" s="298" t="s">
        <v>104</v>
      </c>
      <c r="D51" s="298" t="s">
        <v>212</v>
      </c>
      <c r="E51" s="18" t="s">
        <v>1</v>
      </c>
      <c r="F51" s="299">
        <v>5.9699999999999998</v>
      </c>
      <c r="G51" s="39"/>
      <c r="H51" s="45"/>
    </row>
    <row r="52" s="2" customFormat="1" ht="16.8" customHeight="1">
      <c r="A52" s="39"/>
      <c r="B52" s="45"/>
      <c r="C52" s="300" t="s">
        <v>372</v>
      </c>
      <c r="D52" s="39"/>
      <c r="E52" s="39"/>
      <c r="F52" s="39"/>
      <c r="G52" s="39"/>
      <c r="H52" s="45"/>
    </row>
    <row r="53" s="2" customFormat="1">
      <c r="A53" s="39"/>
      <c r="B53" s="45"/>
      <c r="C53" s="298" t="s">
        <v>204</v>
      </c>
      <c r="D53" s="298" t="s">
        <v>205</v>
      </c>
      <c r="E53" s="18" t="s">
        <v>189</v>
      </c>
      <c r="F53" s="299">
        <v>8.8000000000000007</v>
      </c>
      <c r="G53" s="39"/>
      <c r="H53" s="45"/>
    </row>
    <row r="54" s="2" customFormat="1" ht="16.8" customHeight="1">
      <c r="A54" s="39"/>
      <c r="B54" s="45"/>
      <c r="C54" s="298" t="s">
        <v>215</v>
      </c>
      <c r="D54" s="298" t="s">
        <v>216</v>
      </c>
      <c r="E54" s="18" t="s">
        <v>189</v>
      </c>
      <c r="F54" s="299">
        <v>8.6999999999999993</v>
      </c>
      <c r="G54" s="39"/>
      <c r="H54" s="45"/>
    </row>
    <row r="55" s="2" customFormat="1" ht="16.8" customHeight="1">
      <c r="A55" s="39"/>
      <c r="B55" s="45"/>
      <c r="C55" s="298" t="s">
        <v>249</v>
      </c>
      <c r="D55" s="298" t="s">
        <v>250</v>
      </c>
      <c r="E55" s="18" t="s">
        <v>222</v>
      </c>
      <c r="F55" s="299">
        <v>10.746</v>
      </c>
      <c r="G55" s="39"/>
      <c r="H55" s="45"/>
    </row>
    <row r="56" s="2" customFormat="1" ht="16.8" customHeight="1">
      <c r="A56" s="39"/>
      <c r="B56" s="45"/>
      <c r="C56" s="294" t="s">
        <v>374</v>
      </c>
      <c r="D56" s="295" t="s">
        <v>1</v>
      </c>
      <c r="E56" s="296" t="s">
        <v>1</v>
      </c>
      <c r="F56" s="297">
        <v>23</v>
      </c>
      <c r="G56" s="39"/>
      <c r="H56" s="45"/>
    </row>
    <row r="57" s="2" customFormat="1" ht="16.8" customHeight="1">
      <c r="A57" s="39"/>
      <c r="B57" s="45"/>
      <c r="C57" s="298" t="s">
        <v>1</v>
      </c>
      <c r="D57" s="298" t="s">
        <v>375</v>
      </c>
      <c r="E57" s="18" t="s">
        <v>1</v>
      </c>
      <c r="F57" s="299">
        <v>0</v>
      </c>
      <c r="G57" s="39"/>
      <c r="H57" s="45"/>
    </row>
    <row r="58" s="2" customFormat="1" ht="16.8" customHeight="1">
      <c r="A58" s="39"/>
      <c r="B58" s="45"/>
      <c r="C58" s="298" t="s">
        <v>374</v>
      </c>
      <c r="D58" s="298" t="s">
        <v>376</v>
      </c>
      <c r="E58" s="18" t="s">
        <v>1</v>
      </c>
      <c r="F58" s="299">
        <v>23</v>
      </c>
      <c r="G58" s="39"/>
      <c r="H58" s="45"/>
    </row>
    <row r="59" s="2" customFormat="1" ht="16.8" customHeight="1">
      <c r="A59" s="39"/>
      <c r="B59" s="45"/>
      <c r="C59" s="294" t="s">
        <v>91</v>
      </c>
      <c r="D59" s="295" t="s">
        <v>1</v>
      </c>
      <c r="E59" s="296" t="s">
        <v>1</v>
      </c>
      <c r="F59" s="297">
        <v>8.8000000000000007</v>
      </c>
      <c r="G59" s="39"/>
      <c r="H59" s="45"/>
    </row>
    <row r="60" s="2" customFormat="1" ht="16.8" customHeight="1">
      <c r="A60" s="39"/>
      <c r="B60" s="45"/>
      <c r="C60" s="298" t="s">
        <v>91</v>
      </c>
      <c r="D60" s="298" t="s">
        <v>88</v>
      </c>
      <c r="E60" s="18" t="s">
        <v>1</v>
      </c>
      <c r="F60" s="299">
        <v>8.8000000000000007</v>
      </c>
      <c r="G60" s="39"/>
      <c r="H60" s="45"/>
    </row>
    <row r="61" s="2" customFormat="1" ht="16.8" customHeight="1">
      <c r="A61" s="39"/>
      <c r="B61" s="45"/>
      <c r="C61" s="300" t="s">
        <v>372</v>
      </c>
      <c r="D61" s="39"/>
      <c r="E61" s="39"/>
      <c r="F61" s="39"/>
      <c r="G61" s="39"/>
      <c r="H61" s="45"/>
    </row>
    <row r="62" s="2" customFormat="1">
      <c r="A62" s="39"/>
      <c r="B62" s="45"/>
      <c r="C62" s="298" t="s">
        <v>204</v>
      </c>
      <c r="D62" s="298" t="s">
        <v>205</v>
      </c>
      <c r="E62" s="18" t="s">
        <v>189</v>
      </c>
      <c r="F62" s="299">
        <v>8.8000000000000007</v>
      </c>
      <c r="G62" s="39"/>
      <c r="H62" s="45"/>
    </row>
    <row r="63" s="2" customFormat="1" ht="16.8" customHeight="1">
      <c r="A63" s="39"/>
      <c r="B63" s="45"/>
      <c r="C63" s="298" t="s">
        <v>215</v>
      </c>
      <c r="D63" s="298" t="s">
        <v>216</v>
      </c>
      <c r="E63" s="18" t="s">
        <v>189</v>
      </c>
      <c r="F63" s="299">
        <v>8.8000000000000007</v>
      </c>
      <c r="G63" s="39"/>
      <c r="H63" s="45"/>
    </row>
    <row r="64" s="2" customFormat="1">
      <c r="A64" s="39"/>
      <c r="B64" s="45"/>
      <c r="C64" s="298" t="s">
        <v>220</v>
      </c>
      <c r="D64" s="298" t="s">
        <v>221</v>
      </c>
      <c r="E64" s="18" t="s">
        <v>222</v>
      </c>
      <c r="F64" s="299">
        <v>15.84</v>
      </c>
      <c r="G64" s="39"/>
      <c r="H64" s="45"/>
    </row>
    <row r="65" s="2" customFormat="1" ht="16.8" customHeight="1">
      <c r="A65" s="39"/>
      <c r="B65" s="45"/>
      <c r="C65" s="298" t="s">
        <v>226</v>
      </c>
      <c r="D65" s="298" t="s">
        <v>227</v>
      </c>
      <c r="E65" s="18" t="s">
        <v>189</v>
      </c>
      <c r="F65" s="299">
        <v>8.8000000000000007</v>
      </c>
      <c r="G65" s="39"/>
      <c r="H65" s="45"/>
    </row>
    <row r="66" s="2" customFormat="1" ht="16.8" customHeight="1">
      <c r="A66" s="39"/>
      <c r="B66" s="45"/>
      <c r="C66" s="294" t="s">
        <v>96</v>
      </c>
      <c r="D66" s="295" t="s">
        <v>1</v>
      </c>
      <c r="E66" s="296" t="s">
        <v>1</v>
      </c>
      <c r="F66" s="297">
        <v>2.8300000000000001</v>
      </c>
      <c r="G66" s="39"/>
      <c r="H66" s="45"/>
    </row>
    <row r="67" s="2" customFormat="1" ht="16.8" customHeight="1">
      <c r="A67" s="39"/>
      <c r="B67" s="45"/>
      <c r="C67" s="298" t="s">
        <v>1</v>
      </c>
      <c r="D67" s="298" t="s">
        <v>207</v>
      </c>
      <c r="E67" s="18" t="s">
        <v>1</v>
      </c>
      <c r="F67" s="299">
        <v>0</v>
      </c>
      <c r="G67" s="39"/>
      <c r="H67" s="45"/>
    </row>
    <row r="68" s="2" customFormat="1" ht="16.8" customHeight="1">
      <c r="A68" s="39"/>
      <c r="B68" s="45"/>
      <c r="C68" s="298" t="s">
        <v>1</v>
      </c>
      <c r="D68" s="298" t="s">
        <v>208</v>
      </c>
      <c r="E68" s="18" t="s">
        <v>1</v>
      </c>
      <c r="F68" s="299">
        <v>0</v>
      </c>
      <c r="G68" s="39"/>
      <c r="H68" s="45"/>
    </row>
    <row r="69" s="2" customFormat="1" ht="16.8" customHeight="1">
      <c r="A69" s="39"/>
      <c r="B69" s="45"/>
      <c r="C69" s="298" t="s">
        <v>1</v>
      </c>
      <c r="D69" s="298" t="s">
        <v>209</v>
      </c>
      <c r="E69" s="18" t="s">
        <v>1</v>
      </c>
      <c r="F69" s="299">
        <v>0.82499999999999996</v>
      </c>
      <c r="G69" s="39"/>
      <c r="H69" s="45"/>
    </row>
    <row r="70" s="2" customFormat="1" ht="16.8" customHeight="1">
      <c r="A70" s="39"/>
      <c r="B70" s="45"/>
      <c r="C70" s="298" t="s">
        <v>1</v>
      </c>
      <c r="D70" s="298" t="s">
        <v>211</v>
      </c>
      <c r="E70" s="18" t="s">
        <v>1</v>
      </c>
      <c r="F70" s="299">
        <v>2.0049999999999999</v>
      </c>
      <c r="G70" s="39"/>
      <c r="H70" s="45"/>
    </row>
    <row r="71" s="2" customFormat="1" ht="16.8" customHeight="1">
      <c r="A71" s="39"/>
      <c r="B71" s="45"/>
      <c r="C71" s="298" t="s">
        <v>96</v>
      </c>
      <c r="D71" s="298" t="s">
        <v>194</v>
      </c>
      <c r="E71" s="18" t="s">
        <v>1</v>
      </c>
      <c r="F71" s="299">
        <v>2.8300000000000001</v>
      </c>
      <c r="G71" s="39"/>
      <c r="H71" s="45"/>
    </row>
    <row r="72" s="2" customFormat="1" ht="16.8" customHeight="1">
      <c r="A72" s="39"/>
      <c r="B72" s="45"/>
      <c r="C72" s="300" t="s">
        <v>372</v>
      </c>
      <c r="D72" s="39"/>
      <c r="E72" s="39"/>
      <c r="F72" s="39"/>
      <c r="G72" s="39"/>
      <c r="H72" s="45"/>
    </row>
    <row r="73" s="2" customFormat="1">
      <c r="A73" s="39"/>
      <c r="B73" s="45"/>
      <c r="C73" s="298" t="s">
        <v>204</v>
      </c>
      <c r="D73" s="298" t="s">
        <v>205</v>
      </c>
      <c r="E73" s="18" t="s">
        <v>189</v>
      </c>
      <c r="F73" s="299">
        <v>8.8000000000000007</v>
      </c>
      <c r="G73" s="39"/>
      <c r="H73" s="45"/>
    </row>
    <row r="74" s="2" customFormat="1" ht="16.8" customHeight="1">
      <c r="A74" s="39"/>
      <c r="B74" s="45"/>
      <c r="C74" s="298" t="s">
        <v>231</v>
      </c>
      <c r="D74" s="298" t="s">
        <v>232</v>
      </c>
      <c r="E74" s="18" t="s">
        <v>233</v>
      </c>
      <c r="F74" s="299">
        <v>5.9699999999999998</v>
      </c>
      <c r="G74" s="39"/>
      <c r="H74" s="45"/>
    </row>
    <row r="75" s="2" customFormat="1" ht="16.8" customHeight="1">
      <c r="A75" s="39"/>
      <c r="B75" s="45"/>
      <c r="C75" s="294" t="s">
        <v>88</v>
      </c>
      <c r="D75" s="295" t="s">
        <v>1</v>
      </c>
      <c r="E75" s="296" t="s">
        <v>1</v>
      </c>
      <c r="F75" s="297">
        <v>8.8000000000000007</v>
      </c>
      <c r="G75" s="39"/>
      <c r="H75" s="45"/>
    </row>
    <row r="76" s="2" customFormat="1" ht="16.8" customHeight="1">
      <c r="A76" s="39"/>
      <c r="B76" s="45"/>
      <c r="C76" s="298" t="s">
        <v>1</v>
      </c>
      <c r="D76" s="298" t="s">
        <v>191</v>
      </c>
      <c r="E76" s="18" t="s">
        <v>1</v>
      </c>
      <c r="F76" s="299">
        <v>0</v>
      </c>
      <c r="G76" s="39"/>
      <c r="H76" s="45"/>
    </row>
    <row r="77" s="2" customFormat="1" ht="16.8" customHeight="1">
      <c r="A77" s="39"/>
      <c r="B77" s="45"/>
      <c r="C77" s="298" t="s">
        <v>1</v>
      </c>
      <c r="D77" s="298" t="s">
        <v>192</v>
      </c>
      <c r="E77" s="18" t="s">
        <v>1</v>
      </c>
      <c r="F77" s="299">
        <v>11</v>
      </c>
      <c r="G77" s="39"/>
      <c r="H77" s="45"/>
    </row>
    <row r="78" s="2" customFormat="1" ht="16.8" customHeight="1">
      <c r="A78" s="39"/>
      <c r="B78" s="45"/>
      <c r="C78" s="298" t="s">
        <v>1</v>
      </c>
      <c r="D78" s="298" t="s">
        <v>193</v>
      </c>
      <c r="E78" s="18" t="s">
        <v>1</v>
      </c>
      <c r="F78" s="299">
        <v>-2.2000000000000002</v>
      </c>
      <c r="G78" s="39"/>
      <c r="H78" s="45"/>
    </row>
    <row r="79" s="2" customFormat="1" ht="16.8" customHeight="1">
      <c r="A79" s="39"/>
      <c r="B79" s="45"/>
      <c r="C79" s="298" t="s">
        <v>88</v>
      </c>
      <c r="D79" s="298" t="s">
        <v>194</v>
      </c>
      <c r="E79" s="18" t="s">
        <v>1</v>
      </c>
      <c r="F79" s="299">
        <v>8.8000000000000007</v>
      </c>
      <c r="G79" s="39"/>
      <c r="H79" s="45"/>
    </row>
    <row r="80" s="2" customFormat="1" ht="16.8" customHeight="1">
      <c r="A80" s="39"/>
      <c r="B80" s="45"/>
      <c r="C80" s="300" t="s">
        <v>372</v>
      </c>
      <c r="D80" s="39"/>
      <c r="E80" s="39"/>
      <c r="F80" s="39"/>
      <c r="G80" s="39"/>
      <c r="H80" s="45"/>
    </row>
    <row r="81" s="2" customFormat="1">
      <c r="A81" s="39"/>
      <c r="B81" s="45"/>
      <c r="C81" s="298" t="s">
        <v>187</v>
      </c>
      <c r="D81" s="298" t="s">
        <v>188</v>
      </c>
      <c r="E81" s="18" t="s">
        <v>189</v>
      </c>
      <c r="F81" s="299">
        <v>8.8000000000000007</v>
      </c>
      <c r="G81" s="39"/>
      <c r="H81" s="45"/>
    </row>
    <row r="82" s="2" customFormat="1">
      <c r="A82" s="39"/>
      <c r="B82" s="45"/>
      <c r="C82" s="298" t="s">
        <v>204</v>
      </c>
      <c r="D82" s="298" t="s">
        <v>205</v>
      </c>
      <c r="E82" s="18" t="s">
        <v>189</v>
      </c>
      <c r="F82" s="299">
        <v>8.8000000000000007</v>
      </c>
      <c r="G82" s="39"/>
      <c r="H82" s="45"/>
    </row>
    <row r="83" s="2" customFormat="1" ht="16.8" customHeight="1">
      <c r="A83" s="39"/>
      <c r="B83" s="45"/>
      <c r="C83" s="298" t="s">
        <v>231</v>
      </c>
      <c r="D83" s="298" t="s">
        <v>232</v>
      </c>
      <c r="E83" s="18" t="s">
        <v>233</v>
      </c>
      <c r="F83" s="299">
        <v>5.9699999999999998</v>
      </c>
      <c r="G83" s="39"/>
      <c r="H83" s="45"/>
    </row>
    <row r="84" s="2" customFormat="1" ht="7.44" customHeight="1">
      <c r="A84" s="39"/>
      <c r="B84" s="168"/>
      <c r="C84" s="169"/>
      <c r="D84" s="169"/>
      <c r="E84" s="169"/>
      <c r="F84" s="169"/>
      <c r="G84" s="169"/>
      <c r="H84" s="45"/>
    </row>
    <row r="85" s="2" customFormat="1">
      <c r="A85" s="39"/>
      <c r="B85" s="39"/>
      <c r="C85" s="39"/>
      <c r="D85" s="39"/>
      <c r="E85" s="39"/>
      <c r="F85" s="39"/>
      <c r="G85" s="39"/>
      <c r="H85" s="39"/>
    </row>
  </sheetData>
  <sheetProtection sheet="1" formatColumns="0" formatRows="0" objects="1" scenarios="1" spinCount="100000" saltValue="fowrXVRuPH/tMFKESTRNID7DorKOsFU3flFB1oVAwg1Uehewa2Dhea/WOVQX+d7/g903OBgZM0j3tqHw/6UTtQ==" hashValue="T1rqV0Eweoa4RZaGV8r7KAQORj7eZFj3cLwuaIFvkMWXhZo0QmwOLJ5UZRypOVo/FxMAFm5L+Ft3T8YTyonjQ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DESKTOPKASPAROV\Uživatel</dc:creator>
  <cp:lastModifiedBy>DESKTOPKASPAROV\Uživatel</cp:lastModifiedBy>
  <dcterms:created xsi:type="dcterms:W3CDTF">2024-04-02T11:04:57Z</dcterms:created>
  <dcterms:modified xsi:type="dcterms:W3CDTF">2024-04-02T11:05:03Z</dcterms:modified>
</cp:coreProperties>
</file>